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1355" windowHeight="8700"/>
  </bookViews>
  <sheets>
    <sheet name="2019" sheetId="14" r:id="rId1"/>
    <sheet name="2018" sheetId="13" r:id="rId2"/>
    <sheet name="2017" sheetId="12" r:id="rId3"/>
    <sheet name="2016" sheetId="11" r:id="rId4"/>
    <sheet name="2015" sheetId="10" r:id="rId5"/>
    <sheet name="2014" sheetId="9" r:id="rId6"/>
    <sheet name="2013" sheetId="8" r:id="rId7"/>
    <sheet name="2012" sheetId="7" r:id="rId8"/>
    <sheet name="2011" sheetId="6" r:id="rId9"/>
    <sheet name="2010" sheetId="5" r:id="rId10"/>
    <sheet name="2009" sheetId="4" r:id="rId11"/>
    <sheet name="2008" sheetId="1" r:id="rId12"/>
    <sheet name="2007" sheetId="2" r:id="rId13"/>
    <sheet name="2005" sheetId="3" r:id="rId14"/>
  </sheets>
  <calcPr calcId="124519"/>
</workbook>
</file>

<file path=xl/calcChain.xml><?xml version="1.0" encoding="utf-8"?>
<calcChain xmlns="http://schemas.openxmlformats.org/spreadsheetml/2006/main">
  <c r="C55" i="13"/>
  <c r="D55"/>
  <c r="E55"/>
  <c r="F55"/>
  <c r="G55"/>
  <c r="H55"/>
  <c r="I55"/>
  <c r="B55"/>
  <c r="C54"/>
  <c r="D54"/>
  <c r="E54"/>
  <c r="F54"/>
  <c r="G54"/>
  <c r="H54"/>
  <c r="I54"/>
  <c r="B54"/>
  <c r="C53"/>
  <c r="D53"/>
  <c r="E53"/>
  <c r="F53"/>
  <c r="G53"/>
  <c r="H53"/>
  <c r="I53"/>
  <c r="B53"/>
  <c r="F52"/>
  <c r="H52"/>
  <c r="B52"/>
  <c r="B51"/>
  <c r="C51"/>
  <c r="C52" s="1"/>
  <c r="D51"/>
  <c r="D52" s="1"/>
  <c r="E51"/>
  <c r="E52" s="1"/>
  <c r="F51"/>
  <c r="G51"/>
  <c r="G52" s="1"/>
  <c r="H51"/>
  <c r="I51"/>
  <c r="I52" s="1"/>
  <c r="C56" i="12"/>
  <c r="D56"/>
  <c r="E56"/>
  <c r="F56"/>
  <c r="G56"/>
  <c r="H56"/>
  <c r="I56"/>
  <c r="B56"/>
  <c r="C55"/>
  <c r="D55"/>
  <c r="E55"/>
  <c r="F55"/>
  <c r="G55"/>
  <c r="H55"/>
  <c r="I55"/>
  <c r="B55"/>
  <c r="C54"/>
  <c r="D54"/>
  <c r="E54"/>
  <c r="F54"/>
  <c r="G54"/>
  <c r="H54"/>
  <c r="I54"/>
  <c r="B54"/>
  <c r="C53"/>
  <c r="D53"/>
  <c r="E53"/>
  <c r="F53"/>
  <c r="G53"/>
  <c r="H53"/>
  <c r="I53"/>
  <c r="B53"/>
  <c r="C52"/>
  <c r="D52"/>
  <c r="E52"/>
  <c r="F52"/>
  <c r="G52"/>
  <c r="H52"/>
  <c r="I52"/>
  <c r="B52"/>
  <c r="C29"/>
  <c r="D29"/>
  <c r="E29"/>
  <c r="F29"/>
  <c r="G29"/>
  <c r="H29"/>
  <c r="I29"/>
  <c r="J29"/>
  <c r="K29"/>
  <c r="B29"/>
  <c r="C28"/>
  <c r="D28"/>
  <c r="E28"/>
  <c r="F28"/>
  <c r="G28"/>
  <c r="H28"/>
  <c r="I28"/>
  <c r="J28"/>
  <c r="K28"/>
  <c r="B28"/>
  <c r="B26"/>
  <c r="C26"/>
  <c r="D26"/>
  <c r="E26"/>
  <c r="F26"/>
  <c r="H26"/>
  <c r="I26"/>
  <c r="B27"/>
  <c r="C27"/>
  <c r="D27"/>
  <c r="E27"/>
  <c r="F27"/>
  <c r="H27"/>
  <c r="I27"/>
  <c r="J27"/>
  <c r="G27"/>
  <c r="K27"/>
  <c r="K26"/>
  <c r="J26"/>
  <c r="G26"/>
  <c r="C25"/>
  <c r="D25"/>
  <c r="E25"/>
  <c r="F25"/>
  <c r="G25"/>
  <c r="H25"/>
  <c r="I25"/>
  <c r="J25"/>
  <c r="K25"/>
  <c r="B25"/>
  <c r="C57" i="11"/>
  <c r="D57"/>
  <c r="E57"/>
  <c r="F57"/>
  <c r="G57"/>
  <c r="H57"/>
  <c r="I57"/>
  <c r="B57"/>
  <c r="C56"/>
  <c r="D56"/>
  <c r="E56"/>
  <c r="F56"/>
  <c r="G56"/>
  <c r="H56"/>
  <c r="I56"/>
  <c r="B56"/>
  <c r="C55"/>
  <c r="D55"/>
  <c r="E55"/>
  <c r="F55"/>
  <c r="G55"/>
  <c r="H55"/>
  <c r="I55"/>
  <c r="B55"/>
  <c r="C54"/>
  <c r="D54"/>
  <c r="E54"/>
  <c r="F54"/>
  <c r="G54"/>
  <c r="H54"/>
  <c r="I54"/>
  <c r="B54"/>
  <c r="C53"/>
  <c r="D53"/>
  <c r="E53"/>
  <c r="F53"/>
  <c r="G53"/>
  <c r="H53"/>
  <c r="I53"/>
  <c r="B53"/>
  <c r="C29"/>
  <c r="D29"/>
  <c r="E29"/>
  <c r="F29"/>
  <c r="G29"/>
  <c r="H29"/>
  <c r="I29"/>
  <c r="J29"/>
  <c r="K29"/>
  <c r="B29"/>
  <c r="F28"/>
  <c r="G28"/>
  <c r="H28"/>
  <c r="I28"/>
  <c r="J28"/>
  <c r="K28"/>
  <c r="E28"/>
  <c r="D28"/>
  <c r="C28"/>
  <c r="B28"/>
  <c r="K27"/>
  <c r="J27"/>
  <c r="K26"/>
  <c r="J26"/>
  <c r="H27"/>
  <c r="G27"/>
  <c r="H26"/>
  <c r="G26"/>
  <c r="D25"/>
  <c r="K25"/>
  <c r="J25"/>
  <c r="I25"/>
  <c r="H25"/>
  <c r="G25"/>
  <c r="F25"/>
  <c r="C25"/>
  <c r="B25"/>
  <c r="J29" i="10"/>
  <c r="J28"/>
  <c r="J27"/>
  <c r="J26"/>
  <c r="J25"/>
  <c r="H27"/>
  <c r="G27"/>
  <c r="H29"/>
  <c r="G29"/>
  <c r="H28"/>
  <c r="F29"/>
  <c r="F28"/>
  <c r="F27"/>
  <c r="I25"/>
  <c r="I26"/>
  <c r="H25"/>
  <c r="H26"/>
  <c r="G25"/>
  <c r="G26"/>
  <c r="F25"/>
  <c r="F26"/>
  <c r="K29"/>
  <c r="K28"/>
  <c r="K27"/>
  <c r="K26"/>
  <c r="K25"/>
  <c r="I57"/>
  <c r="H57"/>
  <c r="G57"/>
  <c r="F57"/>
  <c r="E57"/>
  <c r="D57"/>
  <c r="C57"/>
  <c r="B57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C53"/>
  <c r="D53"/>
  <c r="E53"/>
  <c r="F53"/>
  <c r="G53"/>
  <c r="H53"/>
  <c r="I53"/>
  <c r="B53"/>
  <c r="B54"/>
  <c r="C29" i="9"/>
  <c r="D29"/>
  <c r="B29"/>
  <c r="C28"/>
  <c r="B28"/>
  <c r="C25"/>
  <c r="D25"/>
  <c r="B25"/>
  <c r="G29"/>
  <c r="H29"/>
  <c r="I29"/>
  <c r="J29"/>
  <c r="K29"/>
  <c r="L29"/>
  <c r="F29"/>
  <c r="G28"/>
  <c r="H28"/>
  <c r="I28"/>
  <c r="J28"/>
  <c r="K28"/>
  <c r="L28"/>
  <c r="F28"/>
  <c r="G27"/>
  <c r="H27"/>
  <c r="I27"/>
  <c r="J27"/>
  <c r="K27"/>
  <c r="L27"/>
  <c r="F27"/>
  <c r="G26"/>
  <c r="H26"/>
  <c r="I26"/>
  <c r="J26"/>
  <c r="K26"/>
  <c r="L26"/>
  <c r="F26"/>
  <c r="G25"/>
  <c r="H25"/>
  <c r="I25"/>
  <c r="J25"/>
  <c r="K25"/>
  <c r="L25"/>
  <c r="F25"/>
  <c r="I57"/>
  <c r="C57"/>
  <c r="D57"/>
  <c r="E57"/>
  <c r="F57"/>
  <c r="G57"/>
  <c r="H57"/>
  <c r="I56"/>
  <c r="C56"/>
  <c r="D56"/>
  <c r="E56"/>
  <c r="F56"/>
  <c r="G56"/>
  <c r="H56"/>
  <c r="C55"/>
  <c r="D55"/>
  <c r="E55"/>
  <c r="F55"/>
  <c r="G55"/>
  <c r="H55"/>
  <c r="I55"/>
  <c r="B57"/>
  <c r="B56"/>
  <c r="B55"/>
  <c r="C54"/>
  <c r="D54"/>
  <c r="E54"/>
  <c r="F54"/>
  <c r="G54"/>
  <c r="H54"/>
  <c r="I54"/>
  <c r="B54"/>
  <c r="B53"/>
  <c r="C53"/>
  <c r="D53"/>
  <c r="E53"/>
  <c r="F53"/>
  <c r="G53"/>
  <c r="H53"/>
  <c r="I53"/>
  <c r="B60" i="8"/>
  <c r="I59"/>
  <c r="H59"/>
  <c r="G59"/>
  <c r="F59"/>
  <c r="E59"/>
  <c r="D59"/>
  <c r="C59"/>
  <c r="B59"/>
  <c r="C35"/>
  <c r="D35"/>
  <c r="E35"/>
  <c r="F35"/>
  <c r="G35"/>
  <c r="H35"/>
  <c r="I35"/>
  <c r="J35"/>
  <c r="K35"/>
  <c r="B35"/>
  <c r="F34"/>
  <c r="G34"/>
  <c r="H34"/>
  <c r="I34"/>
  <c r="J34"/>
  <c r="K34"/>
  <c r="F33"/>
  <c r="G33"/>
  <c r="H33"/>
  <c r="I33"/>
  <c r="J33"/>
  <c r="K33"/>
  <c r="J32"/>
  <c r="K32"/>
  <c r="F32"/>
  <c r="G32"/>
  <c r="H32"/>
  <c r="I32"/>
  <c r="C31"/>
  <c r="D31"/>
  <c r="E31"/>
  <c r="F31"/>
  <c r="G31"/>
  <c r="H31"/>
  <c r="I31"/>
  <c r="J31"/>
  <c r="K31"/>
  <c r="B31"/>
  <c r="C62"/>
  <c r="D62"/>
  <c r="E62"/>
  <c r="F62"/>
  <c r="G62"/>
  <c r="H62"/>
  <c r="I62"/>
  <c r="B62"/>
  <c r="C61"/>
  <c r="D61"/>
  <c r="E61"/>
  <c r="F61"/>
  <c r="G61"/>
  <c r="H61"/>
  <c r="I61"/>
  <c r="B61"/>
  <c r="C60"/>
  <c r="D60"/>
  <c r="E60"/>
  <c r="F60"/>
  <c r="G60"/>
  <c r="H60"/>
  <c r="I60"/>
  <c r="C58"/>
  <c r="D58"/>
  <c r="E58"/>
  <c r="F58"/>
  <c r="G58"/>
  <c r="H58"/>
  <c r="I58"/>
  <c r="B58"/>
  <c r="C61" i="7"/>
  <c r="D61"/>
  <c r="E61"/>
  <c r="F61"/>
  <c r="G61"/>
  <c r="H61"/>
  <c r="I61"/>
  <c r="B61"/>
  <c r="C60"/>
  <c r="D60"/>
  <c r="E60"/>
  <c r="F60"/>
  <c r="G60"/>
  <c r="H60"/>
  <c r="I60"/>
  <c r="B60"/>
  <c r="C59"/>
  <c r="D59"/>
  <c r="E59"/>
  <c r="F59"/>
  <c r="G59"/>
  <c r="H59"/>
  <c r="I59"/>
  <c r="B59"/>
  <c r="D33"/>
  <c r="C33"/>
  <c r="K33"/>
  <c r="J33"/>
  <c r="B33"/>
  <c r="J32"/>
  <c r="K32"/>
  <c r="D32"/>
  <c r="G32"/>
  <c r="C32"/>
  <c r="B32"/>
  <c r="G62"/>
  <c r="C31"/>
  <c r="D31"/>
  <c r="E31"/>
  <c r="F31"/>
  <c r="G31"/>
  <c r="H31"/>
  <c r="I31"/>
  <c r="G58"/>
  <c r="I62"/>
  <c r="H62"/>
  <c r="F62"/>
  <c r="E62"/>
  <c r="D62"/>
  <c r="C62"/>
  <c r="B62"/>
  <c r="I58"/>
  <c r="H58"/>
  <c r="F58"/>
  <c r="E58"/>
  <c r="D58"/>
  <c r="C58"/>
  <c r="B58"/>
  <c r="K35"/>
  <c r="J35"/>
  <c r="I35"/>
  <c r="H35"/>
  <c r="G35"/>
  <c r="F35"/>
  <c r="E35"/>
  <c r="D35"/>
  <c r="C35"/>
  <c r="B35"/>
  <c r="K34"/>
  <c r="J34"/>
  <c r="G34"/>
  <c r="D34"/>
  <c r="C34"/>
  <c r="B34"/>
  <c r="G33"/>
  <c r="K31"/>
  <c r="J31"/>
  <c r="B31"/>
  <c r="M35" i="6"/>
  <c r="M34"/>
  <c r="M33"/>
  <c r="M32"/>
  <c r="M31"/>
  <c r="G35"/>
  <c r="G34"/>
  <c r="G33"/>
  <c r="G32"/>
  <c r="G31"/>
  <c r="I62"/>
  <c r="H62"/>
  <c r="G62"/>
  <c r="F62"/>
  <c r="E62"/>
  <c r="D62"/>
  <c r="C62"/>
  <c r="B62"/>
  <c r="I61"/>
  <c r="H61"/>
  <c r="G61"/>
  <c r="F61"/>
  <c r="E61"/>
  <c r="D61"/>
  <c r="C61"/>
  <c r="B61"/>
  <c r="I60"/>
  <c r="H60"/>
  <c r="G60"/>
  <c r="F60"/>
  <c r="E60"/>
  <c r="D60"/>
  <c r="C60"/>
  <c r="B60"/>
  <c r="I59"/>
  <c r="H59"/>
  <c r="G59"/>
  <c r="F59"/>
  <c r="E59"/>
  <c r="D59"/>
  <c r="C59"/>
  <c r="B59"/>
  <c r="I58"/>
  <c r="H58"/>
  <c r="G58"/>
  <c r="F58"/>
  <c r="E58"/>
  <c r="D58"/>
  <c r="C58"/>
  <c r="B58"/>
  <c r="L35"/>
  <c r="K35"/>
  <c r="J35"/>
  <c r="I35"/>
  <c r="H35"/>
  <c r="F35"/>
  <c r="E35"/>
  <c r="D35"/>
  <c r="C35"/>
  <c r="B35"/>
  <c r="L34"/>
  <c r="K34"/>
  <c r="J34"/>
  <c r="I34"/>
  <c r="H34"/>
  <c r="F34"/>
  <c r="E34"/>
  <c r="D34"/>
  <c r="C34"/>
  <c r="B34"/>
  <c r="L33"/>
  <c r="K33"/>
  <c r="J33"/>
  <c r="H33"/>
  <c r="F33"/>
  <c r="L32"/>
  <c r="K32"/>
  <c r="J32"/>
  <c r="H32"/>
  <c r="F32"/>
  <c r="L31"/>
  <c r="K31"/>
  <c r="J31"/>
  <c r="I31"/>
  <c r="H31"/>
  <c r="F31"/>
  <c r="E31"/>
  <c r="D31"/>
  <c r="C31"/>
  <c r="B31"/>
  <c r="D30" i="5"/>
  <c r="B30"/>
  <c r="D33"/>
  <c r="C60"/>
  <c r="D60"/>
  <c r="E60"/>
  <c r="F60"/>
  <c r="G60"/>
  <c r="H60"/>
  <c r="I60"/>
  <c r="B60"/>
  <c r="C59"/>
  <c r="D59"/>
  <c r="E59"/>
  <c r="F59"/>
  <c r="G59"/>
  <c r="H59"/>
  <c r="I59"/>
  <c r="B59"/>
  <c r="C58"/>
  <c r="D58"/>
  <c r="E58"/>
  <c r="F58"/>
  <c r="G58"/>
  <c r="H58"/>
  <c r="I58"/>
  <c r="B58"/>
  <c r="C57"/>
  <c r="D57"/>
  <c r="E57"/>
  <c r="F57"/>
  <c r="G57"/>
  <c r="H57"/>
  <c r="I57"/>
  <c r="B57"/>
  <c r="C56"/>
  <c r="D56"/>
  <c r="E56"/>
  <c r="F56"/>
  <c r="G56"/>
  <c r="H56"/>
  <c r="I56"/>
  <c r="B56"/>
  <c r="C34"/>
  <c r="D34"/>
  <c r="E34"/>
  <c r="F34"/>
  <c r="G34"/>
  <c r="H34"/>
  <c r="I34"/>
  <c r="J34"/>
  <c r="K34"/>
  <c r="B34"/>
  <c r="C33"/>
  <c r="E33"/>
  <c r="F33"/>
  <c r="G33"/>
  <c r="H33"/>
  <c r="I33"/>
  <c r="J33"/>
  <c r="K33"/>
  <c r="B33"/>
  <c r="F32"/>
  <c r="G32"/>
  <c r="I32"/>
  <c r="J32"/>
  <c r="K32"/>
  <c r="F31"/>
  <c r="G31"/>
  <c r="I31"/>
  <c r="J31"/>
  <c r="K31"/>
  <c r="C30"/>
  <c r="E30"/>
  <c r="F30"/>
  <c r="G30"/>
  <c r="H30"/>
  <c r="I30"/>
  <c r="J30"/>
  <c r="K30"/>
  <c r="C30" i="4"/>
  <c r="D30"/>
  <c r="E30"/>
  <c r="F30"/>
  <c r="G30"/>
  <c r="H30"/>
  <c r="I30"/>
  <c r="J30"/>
  <c r="K30"/>
  <c r="C31"/>
  <c r="D31"/>
  <c r="E31"/>
  <c r="F31"/>
  <c r="G31"/>
  <c r="H31"/>
  <c r="I31"/>
  <c r="J31"/>
  <c r="K31"/>
  <c r="B31"/>
  <c r="C32"/>
  <c r="D32"/>
  <c r="E32"/>
  <c r="F32"/>
  <c r="G32"/>
  <c r="H32"/>
  <c r="I32"/>
  <c r="J32"/>
  <c r="K32"/>
  <c r="C33"/>
  <c r="D33"/>
  <c r="E33"/>
  <c r="F33"/>
  <c r="G33"/>
  <c r="H33"/>
  <c r="I33"/>
  <c r="J33"/>
  <c r="K33"/>
  <c r="B33"/>
  <c r="C34"/>
  <c r="D34"/>
  <c r="E34"/>
  <c r="F34"/>
  <c r="G34"/>
  <c r="H34"/>
  <c r="I34"/>
  <c r="J34"/>
  <c r="K34"/>
  <c r="B34"/>
  <c r="D60"/>
  <c r="D59"/>
  <c r="D58"/>
  <c r="D57"/>
  <c r="D56"/>
  <c r="K32" i="1"/>
  <c r="J32"/>
  <c r="J31"/>
  <c r="J29"/>
  <c r="J30"/>
  <c r="K30"/>
  <c r="K29"/>
  <c r="J28"/>
  <c r="K28"/>
  <c r="K31"/>
  <c r="F60" i="4"/>
  <c r="G60"/>
  <c r="H60"/>
  <c r="I60"/>
  <c r="E60"/>
  <c r="C60"/>
  <c r="B60"/>
  <c r="G59"/>
  <c r="H59"/>
  <c r="I59"/>
  <c r="C59"/>
  <c r="B59"/>
  <c r="G58"/>
  <c r="H58"/>
  <c r="I58"/>
  <c r="C58"/>
  <c r="B58"/>
  <c r="C57"/>
  <c r="G57"/>
  <c r="H57"/>
  <c r="I57"/>
  <c r="B57"/>
  <c r="C56"/>
  <c r="G56"/>
  <c r="H56"/>
  <c r="I56"/>
  <c r="B56"/>
  <c r="B32"/>
  <c r="B30"/>
  <c r="C56" i="1"/>
  <c r="D56"/>
  <c r="E56"/>
  <c r="F56"/>
  <c r="G56"/>
  <c r="H56"/>
  <c r="I56"/>
  <c r="B56"/>
  <c r="C55"/>
  <c r="D55"/>
  <c r="E55"/>
  <c r="F55"/>
  <c r="G55"/>
  <c r="H55"/>
  <c r="I55"/>
  <c r="B55"/>
  <c r="C54"/>
  <c r="D54"/>
  <c r="E54"/>
  <c r="F54"/>
  <c r="G54"/>
  <c r="H54"/>
  <c r="I54"/>
  <c r="I52"/>
  <c r="I53"/>
  <c r="H52"/>
  <c r="H53"/>
  <c r="G52"/>
  <c r="G53"/>
  <c r="F52"/>
  <c r="F53"/>
  <c r="E52"/>
  <c r="E53"/>
  <c r="D52"/>
  <c r="D53"/>
  <c r="C52"/>
  <c r="C53"/>
  <c r="B54"/>
  <c r="B52"/>
  <c r="B53"/>
  <c r="H28"/>
  <c r="G28"/>
  <c r="C28"/>
  <c r="I30"/>
  <c r="I28"/>
  <c r="I29"/>
  <c r="F30"/>
  <c r="F28"/>
  <c r="F29"/>
  <c r="E30"/>
  <c r="E28"/>
  <c r="E29"/>
  <c r="D30"/>
  <c r="D28"/>
  <c r="D29"/>
  <c r="B30"/>
  <c r="B28"/>
  <c r="B29"/>
  <c r="I32"/>
  <c r="I31"/>
  <c r="G32"/>
  <c r="B32"/>
  <c r="B31"/>
  <c r="C31"/>
  <c r="C32"/>
  <c r="H31"/>
  <c r="H32"/>
  <c r="D31"/>
  <c r="E31"/>
  <c r="F31"/>
  <c r="G31"/>
  <c r="D32"/>
  <c r="E32"/>
  <c r="F32"/>
  <c r="C51" i="2"/>
  <c r="D51"/>
  <c r="E51"/>
  <c r="F51"/>
  <c r="G51"/>
  <c r="H51"/>
  <c r="I51"/>
  <c r="B51"/>
  <c r="C50"/>
  <c r="D50"/>
  <c r="E50"/>
  <c r="F50"/>
  <c r="G50"/>
  <c r="H50"/>
  <c r="I50"/>
  <c r="B50"/>
  <c r="I49"/>
  <c r="H49"/>
  <c r="G49"/>
  <c r="F49"/>
  <c r="E49"/>
  <c r="D49"/>
  <c r="C49"/>
  <c r="B49"/>
  <c r="I48"/>
  <c r="H48"/>
  <c r="G48"/>
  <c r="F48"/>
  <c r="E48"/>
  <c r="D48"/>
  <c r="C48"/>
  <c r="B48"/>
  <c r="I47"/>
  <c r="H47"/>
  <c r="G47"/>
  <c r="F47"/>
  <c r="E47"/>
  <c r="D47"/>
  <c r="C47"/>
  <c r="B47"/>
  <c r="C30"/>
  <c r="D30"/>
  <c r="E30"/>
  <c r="F30"/>
  <c r="G30"/>
  <c r="H30"/>
  <c r="I30"/>
  <c r="B30"/>
  <c r="C29"/>
  <c r="D29"/>
  <c r="E29"/>
  <c r="F29"/>
  <c r="G29"/>
  <c r="H29"/>
  <c r="I29"/>
  <c r="B29"/>
  <c r="C28"/>
  <c r="D28"/>
  <c r="E28"/>
  <c r="F28"/>
  <c r="G28"/>
  <c r="H28"/>
  <c r="I28"/>
  <c r="B28"/>
  <c r="I27"/>
  <c r="H27"/>
  <c r="G27"/>
  <c r="F27"/>
  <c r="E27"/>
  <c r="C27"/>
  <c r="B27"/>
  <c r="D27"/>
  <c r="I26"/>
  <c r="H26"/>
  <c r="G26"/>
  <c r="F26"/>
  <c r="E26"/>
  <c r="D26"/>
  <c r="C26"/>
  <c r="B26"/>
  <c r="C63" i="3"/>
  <c r="C62"/>
  <c r="G61"/>
  <c r="E61"/>
  <c r="D61"/>
  <c r="C61"/>
  <c r="D60"/>
  <c r="K60"/>
  <c r="J60"/>
  <c r="I60"/>
  <c r="H60"/>
  <c r="G60"/>
  <c r="E60"/>
  <c r="C60"/>
  <c r="K59"/>
  <c r="J59"/>
  <c r="I59"/>
  <c r="H59"/>
  <c r="G59"/>
  <c r="E59"/>
  <c r="D59"/>
  <c r="C59"/>
  <c r="F59" i="4"/>
  <c r="F58"/>
  <c r="F57"/>
  <c r="F56"/>
  <c r="E59"/>
  <c r="E58"/>
  <c r="E57"/>
  <c r="E56"/>
</calcChain>
</file>

<file path=xl/sharedStrings.xml><?xml version="1.0" encoding="utf-8"?>
<sst xmlns="http://schemas.openxmlformats.org/spreadsheetml/2006/main" count="1587" uniqueCount="209">
  <si>
    <t>Mesec</t>
  </si>
  <si>
    <t>srednje mesečne vrednosti</t>
  </si>
  <si>
    <t>SO</t>
  </si>
  <si>
    <r>
      <t>SO</t>
    </r>
    <r>
      <rPr>
        <vertAlign val="subscript"/>
        <sz val="10"/>
        <rFont val="Arial"/>
        <family val="2"/>
      </rPr>
      <t>2</t>
    </r>
  </si>
  <si>
    <t>Čađ</t>
  </si>
  <si>
    <t>merno mesto</t>
  </si>
  <si>
    <t>Magnohrom</t>
  </si>
  <si>
    <t>ZZJZ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</si>
  <si>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</si>
  <si>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</si>
  <si>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</si>
  <si>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</si>
  <si>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</si>
  <si>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</si>
  <si>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</si>
  <si>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</si>
  <si>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</si>
  <si>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</si>
  <si>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</si>
  <si>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</si>
  <si>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Ukupno godišnje</t>
  </si>
  <si>
    <t>Srednja dnevna vrednost</t>
  </si>
  <si>
    <t>Medijana</t>
  </si>
  <si>
    <t>Minimalna vrednost</t>
  </si>
  <si>
    <t>Maksimalna vrednost</t>
  </si>
  <si>
    <t>Broj dana &gt; GVI</t>
  </si>
  <si>
    <t>Skupština opštine</t>
  </si>
  <si>
    <t>Autotransport</t>
  </si>
  <si>
    <t>Pekarstvo</t>
  </si>
  <si>
    <t>Šumarska škola</t>
  </si>
  <si>
    <t>Autobuska stanica</t>
  </si>
  <si>
    <t>Sijaće polje</t>
  </si>
  <si>
    <t>Ribnica</t>
  </si>
  <si>
    <t>Ženeva</t>
  </si>
  <si>
    <t>/</t>
  </si>
  <si>
    <t>Ukupno</t>
  </si>
  <si>
    <r>
      <t xml:space="preserve">Čađ   GVI 50 </t>
    </r>
    <r>
      <rPr>
        <sz val="10"/>
        <rFont val="Symbol"/>
        <family val="1"/>
        <charset val="2"/>
      </rPr>
      <t>m</t>
    </r>
    <r>
      <rPr>
        <sz val="10"/>
        <rFont val="Arial"/>
      </rPr>
      <t>g/m</t>
    </r>
    <r>
      <rPr>
        <vertAlign val="superscript"/>
        <sz val="10"/>
        <rFont val="Arial"/>
        <family val="2"/>
      </rPr>
      <t>3</t>
    </r>
  </si>
  <si>
    <t>Pekara Grdica</t>
  </si>
  <si>
    <t>KVALITET VAZDUHA I MERENJE IMISIJE U 2008. GODINI</t>
  </si>
  <si>
    <r>
      <t>Određivanje koncentracije SO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po metodi JUS ISO 6767</t>
    </r>
  </si>
  <si>
    <t>Određivanje koncentracije čađi po metodi VMK 019</t>
  </si>
  <si>
    <t>Određivanje koncentracije taložnih materija po metodi VMK 030</t>
  </si>
  <si>
    <t>Srednja godišnja vrednost</t>
  </si>
  <si>
    <t>Sumpordioksid i čađ, srednje vrednosti u toku 2007. g.</t>
  </si>
  <si>
    <t>KVALITET VAZDUHA I MERENJE IMISIJE U 2007. GODINI</t>
  </si>
  <si>
    <t>KVALITET VAZDUHA I MERENJE IMISIJE U 2005. GODINI</t>
  </si>
  <si>
    <t>Sumpordioksid i čađ, srednje vrednosti u toku 2005.g.</t>
  </si>
  <si>
    <t>Rezultati kontrole kvaliteta vazduha i merenje imisije uradjeni od strane  Zavoda za javno zdravlje Kraljevo</t>
  </si>
  <si>
    <r>
      <t>Određivanje koncentracije SO</t>
    </r>
    <r>
      <rPr>
        <vertAlign val="subscript"/>
        <sz val="10"/>
        <rFont val="Arial"/>
        <family val="2"/>
      </rPr>
      <t xml:space="preserve">2 - </t>
    </r>
    <r>
      <rPr>
        <sz val="10"/>
        <rFont val="Arial"/>
        <family val="2"/>
      </rPr>
      <t>po metodi JUS ISO 6767</t>
    </r>
  </si>
  <si>
    <t>Određivanje koncentracije čađi - po metodi VMK 019</t>
  </si>
  <si>
    <r>
      <t>Srednje mesečne i godišnje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2008. godine</t>
    </r>
  </si>
  <si>
    <r>
      <t>Granične vrednosti imisije GVI za mesec je 450 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/dan</t>
    </r>
  </si>
  <si>
    <r>
      <t>Granične vrednosti imisije GVI za godinu je 200 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/dan</t>
    </r>
  </si>
  <si>
    <t>Rezultati kontrole kvaliteta vazduha i merenje imisije uradjeni od strane Zavoda za javno zdravlje Kraljevo</t>
  </si>
  <si>
    <r>
      <t>Srednje mesečne i godišnje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2007. godine</t>
    </r>
  </si>
  <si>
    <r>
      <t>Srednje mesečne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2005. godine</t>
    </r>
  </si>
  <si>
    <t>U skladu sa Zakonom o zaštiti životne sredine (Sl.glasnik RS,135/04) i obavezama lokalne samouprave realizuju se aktivnosti praćenja stanja životne sredine za oblasti zaštite vode,vazduha i zaštite od buke</t>
  </si>
  <si>
    <r>
      <t>U</t>
    </r>
    <r>
      <rPr>
        <i/>
        <sz val="10"/>
        <rFont val="Arial"/>
        <family val="2"/>
      </rPr>
      <t xml:space="preserve"> skladu sa Zakonom o zaštiti životne sredine (Sl.glasnik RS,135/04) i obavezama lokalne samouprave realizuju se aktivnosti praćenja stanja životne sredine za oblasti zaštite vode,vazduha i zaštite od buke</t>
    </r>
  </si>
  <si>
    <t>&lt;0.390</t>
  </si>
  <si>
    <t>&lt;0.927</t>
  </si>
  <si>
    <t>KVALITET VAZDUHA I MERENJE IMISIJE U 2009. GODINI</t>
  </si>
  <si>
    <r>
      <t>Srednje mesečne i godišnje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2009. godine</t>
    </r>
  </si>
  <si>
    <t>Narodni muzej</t>
  </si>
  <si>
    <t>Pljakin šanac</t>
  </si>
  <si>
    <r>
      <t>Određivanje koncentracije NO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  - po metodi VMK 020</t>
    </r>
  </si>
  <si>
    <t>Sumpordioksid, čađ, azotdioksid, srednje vrednosti u toku 2009. g.</t>
  </si>
  <si>
    <t>Sumpordioksid, čađ, azotdioksid, srednje vrednosti u toku 2008. g.</t>
  </si>
  <si>
    <t>KVALITET VAZDUHA I MERENJE IMISIJE U 2010. GODINI</t>
  </si>
  <si>
    <t>Sumpordioksid, čađ, azotdioksid, srednje vrednosti u toku 2010. g.</t>
  </si>
  <si>
    <r>
      <t>Srednje mesečne i godišnje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2010. godine</t>
    </r>
  </si>
  <si>
    <t>&lt;0,464</t>
  </si>
  <si>
    <t>&lt;0,466</t>
  </si>
  <si>
    <t>&lt;1,218</t>
  </si>
  <si>
    <t>&lt;0.596</t>
  </si>
  <si>
    <t>&lt;1,397</t>
  </si>
  <si>
    <r>
      <t xml:space="preserve">Čađ   GV 50 </t>
    </r>
    <r>
      <rPr>
        <sz val="10"/>
        <rFont val="Symbol"/>
        <family val="1"/>
        <charset val="2"/>
      </rPr>
      <t>m</t>
    </r>
    <r>
      <rPr>
        <sz val="10"/>
        <rFont val="Arial"/>
      </rPr>
      <t>g/m</t>
    </r>
    <r>
      <rPr>
        <vertAlign val="superscript"/>
        <sz val="10"/>
        <rFont val="Arial"/>
        <family val="2"/>
      </rPr>
      <t>3</t>
    </r>
  </si>
  <si>
    <t>Policijska uprava</t>
  </si>
  <si>
    <t>&lt;1,386</t>
  </si>
  <si>
    <t>Broj dana &gt; GV</t>
  </si>
  <si>
    <r>
      <t>Granične vrednosti imisije GV za mesec je 450 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/dan</t>
    </r>
  </si>
  <si>
    <r>
      <t>Granične vrednosti imisije GV za godinu je 200 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/dan</t>
    </r>
  </si>
  <si>
    <t>KVALITET VAZDUHA I MERENJE IMISIJE U 2011. GODINI</t>
  </si>
  <si>
    <t>Sumpordioksid, čađ, azotdioksid, PM 10 srednje vrednosti u toku 2011. g.</t>
  </si>
  <si>
    <r>
      <t>Srednje mesečne i godišnje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2011. godine</t>
    </r>
  </si>
  <si>
    <r>
      <t>SO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Granična vrednost (GV) 125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</si>
  <si>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r>
      <t>SO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 GVI 150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</si>
  <si>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r>
      <t>SO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 GV 150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</si>
  <si>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r>
      <t xml:space="preserve">  Maksimalno dozvoljena vrednost (MDV) 50 </t>
    </r>
    <r>
      <rPr>
        <sz val="10"/>
        <rFont val="Symbol"/>
        <family val="1"/>
        <charset val="2"/>
      </rPr>
      <t>m</t>
    </r>
    <r>
      <rPr>
        <sz val="10"/>
        <rFont val="Arial"/>
      </rPr>
      <t>g/m</t>
    </r>
    <r>
      <rPr>
        <vertAlign val="superscript"/>
        <sz val="10"/>
        <rFont val="Arial"/>
        <family val="2"/>
      </rPr>
      <t>3</t>
    </r>
  </si>
  <si>
    <r>
      <t>NO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GV 85  µg/m3</t>
    </r>
  </si>
  <si>
    <r>
      <t>NO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GVI 85 µg/m3</t>
    </r>
  </si>
  <si>
    <r>
      <t>NO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GV 85 µg/m3</t>
    </r>
  </si>
  <si>
    <t>PM 10 suspendovane materije             GV 50 µg/m3     TV 75 µg/m3</t>
  </si>
  <si>
    <t>Broj dana &gt; TV</t>
  </si>
  <si>
    <t>Tolerantna vrednost (TV) 125 µg/m3</t>
  </si>
  <si>
    <t>&lt;0,064</t>
  </si>
  <si>
    <t>TV 125 µg/m3</t>
  </si>
  <si>
    <t>&lt;0,596</t>
  </si>
  <si>
    <t>&lt;0.601</t>
  </si>
  <si>
    <t>U skladu sa Zakonom o zaštiti životne sredine (Sl.glasnik RS,135/04 i 36/09) i obavezama lokalne samouprave realizuju se aktivnosti praćenja stanja životne sredine za oblasti zaštite vode,vazduha i zaštite od buke</t>
  </si>
  <si>
    <t>KVALITET VAZDUHA I MERENJE IMISIJE U 2012. GODINI</t>
  </si>
  <si>
    <t>Plakin šanac</t>
  </si>
  <si>
    <t>Sumpordioksid, čađ, azotdioksid, PM 10 srednje vrednosti u toku 2012. g.</t>
  </si>
  <si>
    <t>NO2  GV 85 µg/m3</t>
  </si>
  <si>
    <r>
      <t>Srednje mesečne i godišnje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2012. godine</t>
    </r>
  </si>
  <si>
    <t>&lt;1,417</t>
  </si>
  <si>
    <t>89.37</t>
  </si>
  <si>
    <t>&lt;0,605</t>
  </si>
  <si>
    <t xml:space="preserve"> </t>
  </si>
  <si>
    <t>Skupština grada</t>
  </si>
  <si>
    <t>SG</t>
  </si>
  <si>
    <t>KVALITET VAZDUHA  U 2013. GODINI</t>
  </si>
  <si>
    <r>
      <t>Srednje mesečne i godišnje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2013. godine</t>
    </r>
  </si>
  <si>
    <t>Sumpordioksid, čađ, azotdioksid, PM 10 srednje vrednosti u toku 2013. g.</t>
  </si>
  <si>
    <t>79.34</t>
  </si>
  <si>
    <t>&lt;5</t>
  </si>
  <si>
    <r>
      <t>SO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Granična vrednost (GV)          125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</si>
  <si>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r>
      <t xml:space="preserve">  Maksimalno dozvoljena vrednost (MDV)           50 </t>
    </r>
    <r>
      <rPr>
        <sz val="10"/>
        <rFont val="Symbol"/>
        <family val="1"/>
        <charset val="2"/>
      </rPr>
      <t>m</t>
    </r>
    <r>
      <rPr>
        <sz val="10"/>
        <rFont val="Arial"/>
      </rPr>
      <t>g/m</t>
    </r>
    <r>
      <rPr>
        <vertAlign val="superscript"/>
        <sz val="10"/>
        <rFont val="Arial"/>
        <family val="2"/>
      </rPr>
      <t>3</t>
    </r>
  </si>
  <si>
    <t>PM 10 suspendovane materije             GV 50 µg/m3     TV 65 µg/m3</t>
  </si>
  <si>
    <t>TV 117 µg/m3</t>
  </si>
  <si>
    <t>&lt;0.604</t>
  </si>
  <si>
    <t>&lt;0.605</t>
  </si>
  <si>
    <r>
      <t>Određivanje koncentracije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- po metodi SRPA EN 12341</t>
    </r>
  </si>
  <si>
    <t>КВАЛИТЕТ ВАЗДУХА У 2014. ГОДИНИ</t>
  </si>
  <si>
    <r>
      <t>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Гранична вредност (ГВ)         125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</si>
  <si>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t>средње месечне вредности</t>
  </si>
  <si>
    <t>Месец</t>
  </si>
  <si>
    <t>Чађ</t>
  </si>
  <si>
    <r>
      <t>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                ГВ 85 µg/m3</t>
    </r>
  </si>
  <si>
    <r>
      <t>PM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суспендоване честице           ГВ 50 µg/m3      ТВ 60 µg/m3</t>
    </r>
  </si>
  <si>
    <r>
      <t>PM</t>
    </r>
    <r>
      <rPr>
        <b/>
        <vertAlign val="subscript"/>
        <sz val="10"/>
        <rFont val="Arial"/>
        <family val="2"/>
      </rPr>
      <t xml:space="preserve">2.5                                  </t>
    </r>
    <r>
      <rPr>
        <sz val="10"/>
        <rFont val="Arial"/>
        <family val="2"/>
      </rPr>
      <t>суспендоване честице             ГВ 25 µg/m3                ТВ 28.58 µg/m3</t>
    </r>
  </si>
  <si>
    <r>
      <t>Толерантна вредност(ТВ) 125 µg/m</t>
    </r>
    <r>
      <rPr>
        <vertAlign val="superscript"/>
        <sz val="10"/>
        <rFont val="Calibri"/>
        <family val="2"/>
      </rPr>
      <t>3</t>
    </r>
  </si>
  <si>
    <t>мерно место</t>
  </si>
  <si>
    <r>
      <t xml:space="preserve">  Максимално дозвољена вредност (МДВ)  50 µ</t>
    </r>
    <r>
      <rPr>
        <sz val="10"/>
        <rFont val="Arial"/>
      </rPr>
      <t>g/m</t>
    </r>
    <r>
      <rPr>
        <vertAlign val="superscript"/>
        <sz val="10"/>
        <rFont val="Arial"/>
        <family val="2"/>
      </rPr>
      <t>3</t>
    </r>
  </si>
  <si>
    <t>ЗЗЈЗ</t>
  </si>
  <si>
    <t>Пљакин шанац</t>
  </si>
  <si>
    <t>СГ</t>
  </si>
  <si>
    <t>Рибница</t>
  </si>
  <si>
    <t>Полицијска управа</t>
  </si>
  <si>
    <t>Укупно годишње</t>
  </si>
  <si>
    <t>Средња годишња вредност</t>
  </si>
  <si>
    <t>Медијана</t>
  </si>
  <si>
    <t>Минимална вредност</t>
  </si>
  <si>
    <t>Максимална вредност</t>
  </si>
  <si>
    <t>Број дана &gt; ГВ</t>
  </si>
  <si>
    <t>Број дана &gt; ТВ</t>
  </si>
  <si>
    <r>
      <t>Одређивање концентрације SO</t>
    </r>
    <r>
      <rPr>
        <vertAlign val="subscript"/>
        <sz val="10"/>
        <rFont val="Arial"/>
        <family val="2"/>
      </rPr>
      <t xml:space="preserve">2 - </t>
    </r>
    <r>
      <rPr>
        <sz val="10"/>
        <rFont val="Arial"/>
        <family val="2"/>
      </rPr>
      <t>по методи JUS ISO 6767</t>
    </r>
  </si>
  <si>
    <t>Одређивање концентрације чађи - по методи VMK 019</t>
  </si>
  <si>
    <r>
      <t>Одређивање концентрације NO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  - по методиVMK 020</t>
    </r>
  </si>
  <si>
    <r>
      <t>Одређивање концентрације PM</t>
    </r>
    <r>
      <rPr>
        <vertAlign val="subscript"/>
        <sz val="10"/>
        <rFont val="Arial"/>
        <family val="2"/>
      </rPr>
      <t>2.5</t>
    </r>
    <r>
      <rPr>
        <sz val="10"/>
        <rFont val="Arial"/>
        <family val="2"/>
      </rPr>
      <t xml:space="preserve"> - по методи SRPA EN 12341</t>
    </r>
  </si>
  <si>
    <r>
      <t>Одређивање концентрације 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- по методи SRPA EN 12341</t>
    </r>
  </si>
  <si>
    <r>
      <t>Средње месечне и годишње вредности укупних таложних материја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у току  2014. године</t>
    </r>
  </si>
  <si>
    <t>Скупштина града</t>
  </si>
  <si>
    <t>Женева</t>
  </si>
  <si>
    <t>Пекара Грдица</t>
  </si>
  <si>
    <t>Аутобуска станица</t>
  </si>
  <si>
    <t>Сијаће поље</t>
  </si>
  <si>
    <t>Укупно</t>
  </si>
  <si>
    <r>
      <t>Граничне вредности имисије ГВИ за месец je 450 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/дан</t>
    </r>
  </si>
  <si>
    <r>
      <t>Граничне вредности имисије ГВИ за годину је 200 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/дан</t>
    </r>
  </si>
  <si>
    <t>Одређивање концентрације таложних  материја по методи VMK 030</t>
  </si>
  <si>
    <t>TV 113 µg/m3</t>
  </si>
  <si>
    <t>КВАЛИТЕТ ВАЗДУХА У 2015. ГОДИНИ</t>
  </si>
  <si>
    <t>&lt;2.14</t>
  </si>
  <si>
    <r>
      <t>Средње месечне и годишње вредности укупних таложних материја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у току  2015. године</t>
    </r>
  </si>
  <si>
    <t>TV 109 µg/m3</t>
  </si>
  <si>
    <r>
      <t>PM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суспендоване честице           ГВ 50 µg/m3      ТВ 55 µg/m3</t>
    </r>
  </si>
  <si>
    <t>КВАЛИТЕТ ВАЗДУХА У 2016. ГОДИНИ</t>
  </si>
  <si>
    <r>
      <t>Садржај Pb из фракције  PM</t>
    </r>
    <r>
      <rPr>
        <vertAlign val="subscript"/>
        <sz val="10"/>
        <rFont val="Arial"/>
        <family val="2"/>
      </rPr>
      <t xml:space="preserve">10 </t>
    </r>
  </si>
  <si>
    <r>
      <t>PM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суспендоване честице           ГВ 50 µg/m3      ТВ 50 µg/m3</t>
    </r>
  </si>
  <si>
    <t>TV 105 µg/m3</t>
  </si>
  <si>
    <r>
      <t>Средње месечне и годишње вредности укупних таложних материја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у току  2016. године</t>
    </r>
  </si>
  <si>
    <r>
      <t>Садржај Cd из фракције  PM</t>
    </r>
    <r>
      <rPr>
        <vertAlign val="subscript"/>
        <sz val="10"/>
        <rFont val="Arial"/>
        <family val="2"/>
      </rPr>
      <t xml:space="preserve">10 </t>
    </r>
  </si>
  <si>
    <r>
      <t>Садржај As из фракције  PM</t>
    </r>
    <r>
      <rPr>
        <vertAlign val="subscript"/>
        <sz val="10"/>
        <rFont val="Arial"/>
        <family val="2"/>
      </rPr>
      <t xml:space="preserve">10 </t>
    </r>
  </si>
  <si>
    <r>
      <t>Садржај Ni из фракције  PM</t>
    </r>
    <r>
      <rPr>
        <vertAlign val="subscript"/>
        <sz val="10"/>
        <rFont val="Arial"/>
        <family val="2"/>
      </rPr>
      <t xml:space="preserve">10 </t>
    </r>
  </si>
  <si>
    <t>Резултати контроле квалитета ваздуха и мерење имисије урађени од стране Завода за јавно здравље Краљево</t>
  </si>
  <si>
    <t>0.688</t>
  </si>
  <si>
    <t>2.012</t>
  </si>
  <si>
    <t>2.529</t>
  </si>
  <si>
    <t>0.531</t>
  </si>
  <si>
    <t>0.149</t>
  </si>
  <si>
    <t>2.238</t>
  </si>
  <si>
    <t>5.181</t>
  </si>
  <si>
    <t>2.157</t>
  </si>
  <si>
    <t>КВАЛИТЕТ ВАЗДУХА У 2017. ГОДИНИ</t>
  </si>
  <si>
    <t>Резултати контроле квалитета ваздуха (нивоа загађујућих материја)  урађени од стране Завода за јавно здравље Краљево</t>
  </si>
  <si>
    <t>Сумпордиоксид, чађ, азотдиоксид, PM 10  средње вредности у току 2016. г.</t>
  </si>
  <si>
    <t>Сумпордиоксид, чађ, азотдиоксид, PM 10  средње вредности у току 2015. г.</t>
  </si>
  <si>
    <t>Сумпордиоксид, чађ, азотдиоксид, PM 10, PM 2.5   средње вредности у току 2014. г.</t>
  </si>
  <si>
    <r>
      <t>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  ГВ 85 µg/m3</t>
    </r>
  </si>
  <si>
    <r>
      <t>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Гранична вредност (ГВ)  125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</si>
  <si>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t>TV 101 µg/m3</t>
  </si>
  <si>
    <t>Сумпордиоксид, чађ, азотдиоксид, PM 10  средње вредности у току 2017. г.</t>
  </si>
  <si>
    <r>
      <t>Средње месечне и годишње вредности укупних таложних материја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у току  2017. године</t>
    </r>
  </si>
  <si>
    <t>КВАЛИТЕТ ВАЗДУХА У 2018. ГОДИНИ</t>
  </si>
  <si>
    <t>Сумпордиоксид, чађ, азотдиоксид, PM 10  средње вредности у току 2018. г.</t>
  </si>
  <si>
    <t>TV 97 µg/m3</t>
  </si>
  <si>
    <r>
      <t>Средње месечне и годишње вредности укупних таложних материја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у току  2018. године</t>
    </r>
  </si>
  <si>
    <t>&lt;1</t>
  </si>
  <si>
    <t>&lt;7</t>
  </si>
  <si>
    <t>g</t>
  </si>
  <si>
    <t>Медијана (C 50)</t>
  </si>
  <si>
    <t>&lt;2,8</t>
  </si>
  <si>
    <t>КВАЛИТЕТ ВАЗДУХА У 2019. ГОДИНИ</t>
  </si>
  <si>
    <t>Сумпордиоксид, чађ, азотдиоксид, PM 10  средње вредности у току 2019. г.</t>
  </si>
  <si>
    <t>TV 93 µg/m3</t>
  </si>
  <si>
    <t>91.65</t>
  </si>
  <si>
    <r>
      <t>Средње месечне и годишње вредности укупних таложних материја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у току  2019. године</t>
    </r>
  </si>
  <si>
    <t>89.09</t>
  </si>
  <si>
    <t>100.64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</si>
</sst>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19">
    <font>
      <sz val="10"/>
      <name val="Arial"/>
    </font>
    <font>
      <sz val="10"/>
      <name val="Arial"/>
    </font>
    <font>
      <sz val="8"/>
      <name val="Arial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Symbol"/>
      <family val="1"/>
      <charset val="2"/>
    </font>
    <font>
      <i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0"/>
      <color indexed="16"/>
      <name val="Arial"/>
      <family val="2"/>
    </font>
    <font>
      <sz val="10"/>
      <color indexed="10"/>
      <name val="Arial"/>
    </font>
    <font>
      <sz val="10"/>
      <color indexed="10"/>
      <name val="Arial"/>
      <family val="2"/>
    </font>
    <font>
      <sz val="10"/>
      <name val="Arial"/>
      <charset val="238"/>
    </font>
    <font>
      <vertAlign val="superscript"/>
      <sz val="10"/>
      <name val="Calibri"/>
      <family val="2"/>
    </font>
    <font>
      <b/>
      <vertAlign val="subscript"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5" fillId="0" borderId="1" xfId="0" applyFont="1" applyBorder="1"/>
    <xf numFmtId="2" fontId="0" fillId="0" borderId="1" xfId="0" applyNumberFormat="1" applyBorder="1"/>
    <xf numFmtId="2" fontId="5" fillId="0" borderId="1" xfId="0" applyNumberFormat="1" applyFont="1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2" xfId="0" applyBorder="1"/>
    <xf numFmtId="0" fontId="5" fillId="0" borderId="2" xfId="0" applyFont="1" applyBorder="1"/>
    <xf numFmtId="0" fontId="0" fillId="0" borderId="0" xfId="0" applyBorder="1"/>
    <xf numFmtId="0" fontId="0" fillId="0" borderId="0" xfId="0" applyAlignment="1"/>
    <xf numFmtId="0" fontId="0" fillId="0" borderId="1" xfId="0" applyBorder="1" applyAlignment="1">
      <alignment horizontal="center" textRotation="90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4" xfId="0" applyBorder="1" applyAlignment="1">
      <alignment horizontal="center" textRotation="90"/>
    </xf>
    <xf numFmtId="0" fontId="5" fillId="0" borderId="8" xfId="0" applyFont="1" applyBorder="1"/>
    <xf numFmtId="0" fontId="5" fillId="0" borderId="4" xfId="0" applyFont="1" applyBorder="1"/>
    <xf numFmtId="0" fontId="6" fillId="0" borderId="0" xfId="0" applyFont="1" applyAlignment="1">
      <alignment horizontal="left"/>
    </xf>
    <xf numFmtId="0" fontId="0" fillId="0" borderId="9" xfId="0" applyBorder="1" applyAlignment="1">
      <alignment horizontal="center"/>
    </xf>
    <xf numFmtId="2" fontId="0" fillId="0" borderId="4" xfId="0" applyNumberFormat="1" applyBorder="1"/>
    <xf numFmtId="0" fontId="11" fillId="0" borderId="1" xfId="0" applyFont="1" applyBorder="1"/>
    <xf numFmtId="2" fontId="11" fillId="0" borderId="1" xfId="0" applyNumberFormat="1" applyFont="1" applyBorder="1"/>
    <xf numFmtId="0" fontId="1" fillId="0" borderId="0" xfId="0" applyFont="1"/>
    <xf numFmtId="0" fontId="12" fillId="0" borderId="6" xfId="0" applyFont="1" applyBorder="1"/>
    <xf numFmtId="0" fontId="6" fillId="0" borderId="0" xfId="0" applyFont="1" applyAlignment="1"/>
    <xf numFmtId="0" fontId="0" fillId="0" borderId="2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NumberFormat="1" applyBorder="1"/>
    <xf numFmtId="0" fontId="0" fillId="0" borderId="16" xfId="0" applyBorder="1" applyAlignment="1">
      <alignment horizontal="center"/>
    </xf>
    <xf numFmtId="0" fontId="0" fillId="0" borderId="1" xfId="0" applyNumberFormat="1" applyBorder="1"/>
    <xf numFmtId="0" fontId="5" fillId="0" borderId="0" xfId="0" applyFont="1" applyAlignment="1">
      <alignment horizontal="center" wrapText="1"/>
    </xf>
    <xf numFmtId="0" fontId="13" fillId="0" borderId="1" xfId="0" applyFont="1" applyBorder="1"/>
    <xf numFmtId="0" fontId="0" fillId="0" borderId="6" xfId="0" applyBorder="1" applyAlignment="1">
      <alignment horizontal="center"/>
    </xf>
    <xf numFmtId="0" fontId="0" fillId="0" borderId="17" xfId="0" applyBorder="1"/>
    <xf numFmtId="164" fontId="0" fillId="0" borderId="1" xfId="0" applyNumberFormat="1" applyBorder="1"/>
    <xf numFmtId="0" fontId="12" fillId="0" borderId="1" xfId="0" applyFont="1" applyBorder="1"/>
    <xf numFmtId="3" fontId="0" fillId="0" borderId="1" xfId="0" applyNumberFormat="1" applyBorder="1"/>
    <xf numFmtId="3" fontId="0" fillId="0" borderId="12" xfId="0" applyNumberFormat="1" applyBorder="1"/>
    <xf numFmtId="0" fontId="5" fillId="0" borderId="1" xfId="0" applyFont="1" applyBorder="1" applyAlignment="1">
      <alignment horizontal="right"/>
    </xf>
    <xf numFmtId="0" fontId="0" fillId="0" borderId="13" xfId="0" applyFill="1" applyBorder="1"/>
    <xf numFmtId="0" fontId="5" fillId="0" borderId="4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14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17" fillId="0" borderId="6" xfId="0" applyFont="1" applyBorder="1"/>
    <xf numFmtId="0" fontId="0" fillId="0" borderId="18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7" fillId="0" borderId="1" xfId="0" applyFont="1" applyBorder="1"/>
    <xf numFmtId="0" fontId="5" fillId="0" borderId="3" xfId="0" applyFont="1" applyBorder="1" applyAlignment="1">
      <alignment horizontal="center"/>
    </xf>
    <xf numFmtId="0" fontId="17" fillId="0" borderId="4" xfId="0" applyFont="1" applyBorder="1"/>
    <xf numFmtId="0" fontId="17" fillId="0" borderId="7" xfId="0" applyFont="1" applyBorder="1"/>
    <xf numFmtId="0" fontId="5" fillId="0" borderId="4" xfId="0" applyFont="1" applyBorder="1" applyAlignment="1">
      <alignment horizontal="center"/>
    </xf>
    <xf numFmtId="0" fontId="6" fillId="0" borderId="0" xfId="0" applyFont="1" applyBorder="1" applyAlignment="1"/>
    <xf numFmtId="0" fontId="5" fillId="0" borderId="0" xfId="0" applyFont="1"/>
    <xf numFmtId="0" fontId="17" fillId="0" borderId="4" xfId="0" applyFont="1" applyBorder="1" applyAlignment="1">
      <alignment horizontal="right"/>
    </xf>
    <xf numFmtId="0" fontId="5" fillId="0" borderId="1" xfId="0" applyFont="1" applyBorder="1" applyAlignment="1">
      <alignment horizontal="center" textRotation="90"/>
    </xf>
    <xf numFmtId="0" fontId="0" fillId="0" borderId="1" xfId="0" applyFill="1" applyBorder="1"/>
    <xf numFmtId="0" fontId="0" fillId="0" borderId="4" xfId="0" applyBorder="1" applyAlignment="1">
      <alignment horizontal="right"/>
    </xf>
    <xf numFmtId="0" fontId="17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/>
    <xf numFmtId="0" fontId="5" fillId="0" borderId="4" xfId="0" applyFont="1" applyBorder="1" applyAlignment="1"/>
    <xf numFmtId="0" fontId="0" fillId="0" borderId="4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6" fillId="0" borderId="0" xfId="0" applyFont="1" applyBorder="1" applyAlignment="1">
      <alignment horizontal="left"/>
    </xf>
    <xf numFmtId="49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1" xfId="0" applyNumberFormat="1" applyFont="1" applyBorder="1"/>
    <xf numFmtId="0" fontId="17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 vertical="top"/>
    </xf>
    <xf numFmtId="164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textRotation="90"/>
    </xf>
    <xf numFmtId="0" fontId="5" fillId="0" borderId="19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center" vertical="top"/>
    </xf>
    <xf numFmtId="2" fontId="5" fillId="0" borderId="4" xfId="0" applyNumberFormat="1" applyFont="1" applyBorder="1" applyAlignment="1">
      <alignment horizontal="right"/>
    </xf>
    <xf numFmtId="0" fontId="18" fillId="0" borderId="1" xfId="0" applyFont="1" applyBorder="1"/>
    <xf numFmtId="165" fontId="0" fillId="0" borderId="1" xfId="0" applyNumberFormat="1" applyBorder="1"/>
    <xf numFmtId="0" fontId="0" fillId="0" borderId="20" xfId="0" applyBorder="1"/>
    <xf numFmtId="2" fontId="0" fillId="0" borderId="1" xfId="0" applyNumberFormat="1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17" fillId="0" borderId="0" xfId="0" applyFont="1" applyBorder="1"/>
    <xf numFmtId="0" fontId="0" fillId="0" borderId="10" xfId="0" applyBorder="1" applyAlignment="1"/>
    <xf numFmtId="164" fontId="17" fillId="0" borderId="1" xfId="0" applyNumberFormat="1" applyFont="1" applyBorder="1"/>
    <xf numFmtId="0" fontId="0" fillId="0" borderId="16" xfId="0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0" fillId="0" borderId="22" xfId="0" applyBorder="1"/>
    <xf numFmtId="0" fontId="17" fillId="0" borderId="22" xfId="0" applyFont="1" applyBorder="1"/>
    <xf numFmtId="0" fontId="17" fillId="0" borderId="23" xfId="0" applyFont="1" applyBorder="1"/>
    <xf numFmtId="0" fontId="17" fillId="0" borderId="24" xfId="0" applyFont="1" applyBorder="1"/>
    <xf numFmtId="49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top"/>
    </xf>
    <xf numFmtId="165" fontId="5" fillId="0" borderId="1" xfId="0" applyNumberFormat="1" applyFont="1" applyBorder="1"/>
    <xf numFmtId="0" fontId="0" fillId="0" borderId="25" xfId="0" applyFill="1" applyBorder="1"/>
    <xf numFmtId="4" fontId="5" fillId="0" borderId="1" xfId="0" applyNumberFormat="1" applyFont="1" applyBorder="1"/>
    <xf numFmtId="0" fontId="5" fillId="0" borderId="13" xfId="0" applyFont="1" applyFill="1" applyBorder="1" applyAlignment="1">
      <alignment horizontal="right"/>
    </xf>
    <xf numFmtId="4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right" vertical="top"/>
    </xf>
    <xf numFmtId="2" fontId="5" fillId="0" borderId="1" xfId="0" applyNumberFormat="1" applyFont="1" applyBorder="1" applyAlignment="1">
      <alignment horizontal="right" vertical="center"/>
    </xf>
    <xf numFmtId="2" fontId="5" fillId="0" borderId="1" xfId="0" quotePrefix="1" applyNumberFormat="1" applyFont="1" applyBorder="1" applyAlignment="1">
      <alignment horizontal="right" vertical="center"/>
    </xf>
    <xf numFmtId="2" fontId="5" fillId="0" borderId="3" xfId="0" applyNumberFormat="1" applyFont="1" applyBorder="1" applyAlignment="1">
      <alignment horizontal="right" vertical="center"/>
    </xf>
    <xf numFmtId="2" fontId="5" fillId="0" borderId="47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165" fontId="17" fillId="0" borderId="1" xfId="0" applyNumberFormat="1" applyFont="1" applyBorder="1"/>
    <xf numFmtId="0" fontId="5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  <xf numFmtId="165" fontId="17" fillId="0" borderId="4" xfId="0" applyNumberFormat="1" applyFont="1" applyBorder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29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5" fillId="0" borderId="1" xfId="1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9" fontId="5" fillId="0" borderId="4" xfId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6" fillId="0" borderId="39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0" xfId="0" applyAlignment="1">
      <alignment horizontal="left"/>
    </xf>
    <xf numFmtId="0" fontId="5" fillId="0" borderId="33" xfId="0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0" fillId="0" borderId="0" xfId="0" applyBorder="1" applyAlignment="1">
      <alignment horizontal="center"/>
    </xf>
    <xf numFmtId="9" fontId="5" fillId="0" borderId="23" xfId="1" applyFont="1" applyBorder="1" applyAlignment="1">
      <alignment horizontal="center" wrapText="1"/>
    </xf>
    <xf numFmtId="9" fontId="5" fillId="0" borderId="8" xfId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4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1" xfId="0" applyBorder="1" applyAlignment="1">
      <alignment horizontal="center"/>
    </xf>
    <xf numFmtId="0" fontId="0" fillId="0" borderId="46" xfId="0" applyBorder="1" applyAlignment="1">
      <alignment horizontal="center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0" fillId="0" borderId="33" xfId="0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topLeftCell="A11" workbookViewId="0">
      <selection activeCell="M44" sqref="M44"/>
    </sheetView>
  </sheetViews>
  <sheetFormatPr defaultRowHeight="12.75"/>
  <cols>
    <col min="1" max="1" width="26.7109375" customWidth="1"/>
    <col min="10" max="10" width="14.42578125" customWidth="1"/>
  </cols>
  <sheetData>
    <row r="1" spans="1:15" ht="15.75">
      <c r="A1" s="149" t="s">
        <v>202</v>
      </c>
      <c r="B1" s="150"/>
      <c r="C1" s="150"/>
      <c r="D1" s="150"/>
      <c r="E1" s="150"/>
      <c r="F1" s="150"/>
      <c r="G1" s="150"/>
      <c r="H1" s="150"/>
      <c r="I1" s="150"/>
    </row>
    <row r="3" spans="1:15">
      <c r="A3" s="151" t="s">
        <v>184</v>
      </c>
      <c r="B3" s="152"/>
      <c r="C3" s="152"/>
      <c r="D3" s="152"/>
      <c r="E3" s="152"/>
      <c r="F3" s="152"/>
      <c r="G3" s="152"/>
      <c r="H3" s="152"/>
      <c r="I3" s="152"/>
    </row>
    <row r="4" spans="1:15">
      <c r="A4" s="152"/>
      <c r="B4" s="152"/>
      <c r="C4" s="152"/>
      <c r="D4" s="152"/>
      <c r="E4" s="152"/>
      <c r="F4" s="152"/>
      <c r="G4" s="152"/>
      <c r="H4" s="152"/>
      <c r="I4" s="152"/>
    </row>
    <row r="5" spans="1:15">
      <c r="A5" s="152"/>
      <c r="B5" s="152"/>
      <c r="C5" s="152"/>
      <c r="D5" s="152"/>
      <c r="E5" s="152"/>
      <c r="F5" s="152"/>
      <c r="G5" s="152"/>
      <c r="H5" s="152"/>
      <c r="I5" s="152"/>
    </row>
    <row r="6" spans="1:15" ht="13.5" thickBot="1"/>
    <row r="7" spans="1:15" ht="13.5" thickBot="1">
      <c r="A7" s="153" t="s">
        <v>203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5"/>
    </row>
    <row r="8" spans="1:15">
      <c r="A8" s="156" t="s">
        <v>125</v>
      </c>
      <c r="B8" s="158" t="s">
        <v>124</v>
      </c>
      <c r="C8" s="158"/>
      <c r="D8" s="158"/>
      <c r="E8" s="158"/>
      <c r="F8" s="158"/>
      <c r="G8" s="158"/>
      <c r="H8" s="158"/>
      <c r="I8" s="158"/>
      <c r="J8" s="158"/>
      <c r="K8" s="158"/>
      <c r="L8" s="159"/>
      <c r="M8" s="159"/>
      <c r="N8" s="159"/>
      <c r="O8" s="160"/>
    </row>
    <row r="9" spans="1:15" ht="28.5">
      <c r="A9" s="157"/>
      <c r="B9" s="161" t="s">
        <v>189</v>
      </c>
      <c r="C9" s="162"/>
      <c r="D9" s="162"/>
      <c r="E9" s="162"/>
      <c r="F9" s="163" t="s">
        <v>126</v>
      </c>
      <c r="G9" s="164"/>
      <c r="H9" s="164"/>
      <c r="I9" s="164"/>
      <c r="J9" s="145" t="s">
        <v>127</v>
      </c>
      <c r="K9" s="165" t="s">
        <v>168</v>
      </c>
      <c r="L9" s="166" t="s">
        <v>167</v>
      </c>
      <c r="M9" s="166" t="s">
        <v>171</v>
      </c>
      <c r="N9" s="166" t="s">
        <v>172</v>
      </c>
      <c r="O9" s="168" t="s">
        <v>173</v>
      </c>
    </row>
    <row r="10" spans="1:15" ht="84" customHeight="1">
      <c r="A10" s="157"/>
      <c r="B10" s="163" t="s">
        <v>130</v>
      </c>
      <c r="C10" s="164"/>
      <c r="D10" s="164"/>
      <c r="E10" s="164"/>
      <c r="F10" s="161" t="s">
        <v>132</v>
      </c>
      <c r="G10" s="162"/>
      <c r="H10" s="162"/>
      <c r="I10" s="162"/>
      <c r="J10" s="139" t="s">
        <v>204</v>
      </c>
      <c r="K10" s="165"/>
      <c r="L10" s="167"/>
      <c r="M10" s="167"/>
      <c r="N10" s="167"/>
      <c r="O10" s="169"/>
    </row>
    <row r="11" spans="1:15">
      <c r="A11" s="157"/>
      <c r="B11" s="163" t="s">
        <v>131</v>
      </c>
      <c r="C11" s="164"/>
      <c r="D11" s="164"/>
      <c r="E11" s="164"/>
      <c r="F11" s="163" t="s">
        <v>131</v>
      </c>
      <c r="G11" s="164"/>
      <c r="H11" s="164"/>
      <c r="I11" s="164"/>
      <c r="J11" s="138" t="s">
        <v>131</v>
      </c>
      <c r="K11" s="182" t="s">
        <v>131</v>
      </c>
      <c r="L11" s="183"/>
      <c r="M11" s="183"/>
      <c r="N11" s="183"/>
      <c r="O11" s="184"/>
    </row>
    <row r="12" spans="1:15" ht="25.5">
      <c r="A12" s="157"/>
      <c r="B12" s="138" t="s">
        <v>133</v>
      </c>
      <c r="C12" s="87">
        <v>8.1</v>
      </c>
      <c r="D12" s="138" t="s">
        <v>135</v>
      </c>
      <c r="E12" s="4" t="s">
        <v>136</v>
      </c>
      <c r="F12" s="138" t="s">
        <v>133</v>
      </c>
      <c r="G12" s="87" t="s">
        <v>134</v>
      </c>
      <c r="H12" s="138" t="s">
        <v>135</v>
      </c>
      <c r="I12" s="4" t="s">
        <v>136</v>
      </c>
      <c r="J12" s="4" t="s">
        <v>134</v>
      </c>
      <c r="K12" s="161" t="s">
        <v>137</v>
      </c>
      <c r="L12" s="161"/>
      <c r="M12" s="161"/>
      <c r="N12" s="161"/>
      <c r="O12" s="171"/>
    </row>
    <row r="13" spans="1:15">
      <c r="A13" s="140" t="s">
        <v>8</v>
      </c>
      <c r="B13" s="51" t="s">
        <v>114</v>
      </c>
      <c r="C13" s="51" t="s">
        <v>114</v>
      </c>
      <c r="D13" s="51">
        <v>1.97</v>
      </c>
      <c r="E13" s="51" t="s">
        <v>114</v>
      </c>
      <c r="F13" s="2">
        <v>26.12</v>
      </c>
      <c r="G13" s="86">
        <v>29.91</v>
      </c>
      <c r="H13" s="51">
        <v>27.04</v>
      </c>
      <c r="I13" s="51">
        <v>16.18</v>
      </c>
      <c r="J13" s="4">
        <v>59.23</v>
      </c>
      <c r="K13" s="83" t="s">
        <v>205</v>
      </c>
      <c r="L13" s="2"/>
      <c r="M13" s="2"/>
      <c r="N13" s="2"/>
      <c r="O13" s="18"/>
    </row>
    <row r="14" spans="1:15">
      <c r="A14" s="140" t="s">
        <v>9</v>
      </c>
      <c r="B14" s="51">
        <v>2.2400000000000002</v>
      </c>
      <c r="C14" s="51">
        <v>1.03</v>
      </c>
      <c r="D14" s="51">
        <v>1.68</v>
      </c>
      <c r="E14" s="51">
        <v>1.46</v>
      </c>
      <c r="F14" s="42">
        <v>24.42</v>
      </c>
      <c r="G14" s="47">
        <v>30.25</v>
      </c>
      <c r="H14" s="3">
        <v>8.3800000000000008</v>
      </c>
      <c r="I14" s="51">
        <v>12.8</v>
      </c>
      <c r="J14" s="4">
        <v>52.33</v>
      </c>
      <c r="K14" s="83">
        <v>68.319999999999993</v>
      </c>
      <c r="L14" s="2"/>
      <c r="M14" s="2"/>
      <c r="N14" s="2"/>
      <c r="O14" s="18"/>
    </row>
    <row r="15" spans="1:15">
      <c r="A15" s="140" t="s">
        <v>10</v>
      </c>
      <c r="B15" s="51">
        <v>1.58</v>
      </c>
      <c r="C15" s="51">
        <v>0.51</v>
      </c>
      <c r="D15" s="51">
        <v>1.01</v>
      </c>
      <c r="E15" s="51" t="s">
        <v>198</v>
      </c>
      <c r="F15" s="3">
        <v>17.440000000000001</v>
      </c>
      <c r="G15" s="2">
        <v>18.89</v>
      </c>
      <c r="H15" s="3">
        <v>12.08</v>
      </c>
      <c r="I15" s="51">
        <v>5.18</v>
      </c>
      <c r="J15" s="2">
        <v>55.91</v>
      </c>
      <c r="K15" s="83">
        <v>50.65</v>
      </c>
      <c r="L15" s="2"/>
      <c r="M15" s="2"/>
      <c r="N15" s="2"/>
      <c r="O15" s="18"/>
    </row>
    <row r="16" spans="1:15">
      <c r="A16" s="140" t="s">
        <v>11</v>
      </c>
      <c r="B16" s="51">
        <v>0.89</v>
      </c>
      <c r="C16" s="51" t="s">
        <v>198</v>
      </c>
      <c r="D16" s="51">
        <v>0.7</v>
      </c>
      <c r="E16" s="51" t="s">
        <v>198</v>
      </c>
      <c r="F16" s="3">
        <v>4.34</v>
      </c>
      <c r="G16" s="51">
        <v>7.13</v>
      </c>
      <c r="H16" s="3">
        <v>3.52</v>
      </c>
      <c r="I16" s="3">
        <v>2.71</v>
      </c>
      <c r="J16" s="3">
        <v>47.87</v>
      </c>
      <c r="K16" s="3">
        <v>33.58</v>
      </c>
      <c r="L16" s="2"/>
      <c r="M16" s="2"/>
      <c r="N16" s="2"/>
      <c r="O16" s="18"/>
    </row>
    <row r="17" spans="1:15">
      <c r="A17" s="140" t="s">
        <v>12</v>
      </c>
      <c r="B17" s="2">
        <v>0.25</v>
      </c>
      <c r="C17" s="3" t="s">
        <v>198</v>
      </c>
      <c r="D17" s="3" t="s">
        <v>198</v>
      </c>
      <c r="E17" s="3" t="s">
        <v>198</v>
      </c>
      <c r="F17" s="4">
        <v>7.68</v>
      </c>
      <c r="G17" s="2">
        <v>13.35</v>
      </c>
      <c r="H17" s="4">
        <v>7.04</v>
      </c>
      <c r="I17" s="24">
        <v>4</v>
      </c>
      <c r="J17" s="42">
        <v>54.89</v>
      </c>
      <c r="K17" s="2">
        <v>24.04</v>
      </c>
      <c r="L17" s="2"/>
      <c r="M17" s="2"/>
      <c r="N17" s="2"/>
      <c r="O17" s="18"/>
    </row>
    <row r="18" spans="1:15">
      <c r="A18" s="140" t="s">
        <v>13</v>
      </c>
      <c r="B18" s="3" t="s">
        <v>198</v>
      </c>
      <c r="C18" s="3" t="s">
        <v>198</v>
      </c>
      <c r="D18" s="3" t="s">
        <v>198</v>
      </c>
      <c r="E18" s="3" t="s">
        <v>198</v>
      </c>
      <c r="F18" s="51">
        <v>6.88</v>
      </c>
      <c r="G18" s="51">
        <v>10.029999999999999</v>
      </c>
      <c r="H18" s="51">
        <v>8.0500000000000007</v>
      </c>
      <c r="I18" s="51">
        <v>4.37</v>
      </c>
      <c r="J18" s="2">
        <v>49.05</v>
      </c>
      <c r="K18" s="2">
        <v>23.5</v>
      </c>
      <c r="L18" s="2"/>
      <c r="M18" s="2"/>
      <c r="N18" s="2"/>
      <c r="O18" s="18"/>
    </row>
    <row r="19" spans="1:15">
      <c r="A19" s="140" t="s">
        <v>14</v>
      </c>
      <c r="B19" s="3" t="s">
        <v>198</v>
      </c>
      <c r="C19" s="3" t="s">
        <v>198</v>
      </c>
      <c r="D19" s="3" t="s">
        <v>198</v>
      </c>
      <c r="E19" s="3" t="s">
        <v>198</v>
      </c>
      <c r="F19" s="51">
        <v>11.42</v>
      </c>
      <c r="G19" s="51">
        <v>20.74</v>
      </c>
      <c r="H19" s="51">
        <v>11.44</v>
      </c>
      <c r="I19" s="51">
        <v>5.42</v>
      </c>
      <c r="J19" s="2">
        <v>44.06</v>
      </c>
      <c r="K19" s="2">
        <v>23.18</v>
      </c>
      <c r="L19" s="2"/>
      <c r="M19" s="2"/>
      <c r="N19" s="2"/>
      <c r="O19" s="18"/>
    </row>
    <row r="20" spans="1:15">
      <c r="A20" s="140" t="s">
        <v>15</v>
      </c>
      <c r="B20" s="3" t="s">
        <v>198</v>
      </c>
      <c r="C20" s="3" t="s">
        <v>198</v>
      </c>
      <c r="D20" s="3" t="s">
        <v>198</v>
      </c>
      <c r="E20" s="3" t="s">
        <v>198</v>
      </c>
      <c r="F20" s="51">
        <v>16.28</v>
      </c>
      <c r="G20" s="2">
        <v>25.48</v>
      </c>
      <c r="H20" s="51">
        <v>15.66</v>
      </c>
      <c r="I20" s="51">
        <v>4.25</v>
      </c>
      <c r="J20" s="2">
        <v>52.25</v>
      </c>
      <c r="K20" s="2">
        <v>25.22</v>
      </c>
      <c r="L20" s="2"/>
      <c r="M20" s="2"/>
      <c r="N20" s="2"/>
      <c r="O20" s="18"/>
    </row>
    <row r="21" spans="1:15">
      <c r="A21" s="140" t="s">
        <v>16</v>
      </c>
      <c r="B21" s="3" t="s">
        <v>198</v>
      </c>
      <c r="C21" s="3" t="s">
        <v>198</v>
      </c>
      <c r="D21" s="3" t="s">
        <v>198</v>
      </c>
      <c r="E21" s="3" t="s">
        <v>198</v>
      </c>
      <c r="F21" s="118">
        <v>14.5</v>
      </c>
      <c r="G21" s="4">
        <v>24.28</v>
      </c>
      <c r="H21" s="51">
        <v>10.41</v>
      </c>
      <c r="I21" s="51">
        <v>10.24</v>
      </c>
      <c r="J21" s="42">
        <v>60.95</v>
      </c>
      <c r="K21" s="2">
        <v>26.54</v>
      </c>
      <c r="L21" s="2"/>
      <c r="M21" s="2"/>
      <c r="N21" s="2"/>
      <c r="O21" s="18"/>
    </row>
    <row r="22" spans="1:15">
      <c r="A22" s="140" t="s">
        <v>17</v>
      </c>
      <c r="B22" s="3" t="s">
        <v>198</v>
      </c>
      <c r="C22" s="3" t="s">
        <v>198</v>
      </c>
      <c r="D22" s="3" t="s">
        <v>198</v>
      </c>
      <c r="E22" s="3" t="s">
        <v>198</v>
      </c>
      <c r="F22" s="2">
        <v>21.69</v>
      </c>
      <c r="G22" s="2">
        <v>31.79</v>
      </c>
      <c r="H22" s="93">
        <v>23.33</v>
      </c>
      <c r="I22" s="119">
        <v>14.87</v>
      </c>
      <c r="J22" s="2">
        <v>64.489999999999995</v>
      </c>
      <c r="K22" s="4">
        <v>57.8</v>
      </c>
      <c r="L22" s="2"/>
      <c r="M22" s="2"/>
      <c r="N22" s="2"/>
      <c r="O22" s="18"/>
    </row>
    <row r="23" spans="1:15">
      <c r="A23" s="140" t="s">
        <v>18</v>
      </c>
      <c r="B23" s="3" t="s">
        <v>198</v>
      </c>
      <c r="C23" s="3" t="s">
        <v>198</v>
      </c>
      <c r="D23" s="3" t="s">
        <v>198</v>
      </c>
      <c r="E23" s="3" t="s">
        <v>198</v>
      </c>
      <c r="F23" s="2">
        <v>17.5</v>
      </c>
      <c r="G23" s="2">
        <v>32.03</v>
      </c>
      <c r="H23" s="120">
        <v>20.16</v>
      </c>
      <c r="I23" s="51">
        <v>13.38</v>
      </c>
      <c r="J23" s="2">
        <v>48.43</v>
      </c>
      <c r="K23" s="2">
        <v>34.130000000000003</v>
      </c>
      <c r="L23" s="2"/>
      <c r="M23" s="2"/>
      <c r="N23" s="2"/>
      <c r="O23" s="18"/>
    </row>
    <row r="24" spans="1:15">
      <c r="A24" s="140" t="s">
        <v>19</v>
      </c>
      <c r="B24" s="51"/>
      <c r="C24" s="51"/>
      <c r="D24" s="51"/>
      <c r="E24" s="51"/>
      <c r="F24" s="97"/>
      <c r="G24" s="4"/>
      <c r="H24" s="5"/>
      <c r="I24" s="51"/>
      <c r="J24" s="2"/>
      <c r="K24" s="60"/>
      <c r="L24" s="2"/>
      <c r="M24" s="2"/>
      <c r="N24" s="2"/>
      <c r="O24" s="18"/>
    </row>
    <row r="25" spans="1:15">
      <c r="A25" s="89" t="s">
        <v>139</v>
      </c>
      <c r="B25" s="47"/>
      <c r="C25" s="47"/>
      <c r="D25" s="47"/>
      <c r="E25" s="47"/>
      <c r="F25" s="47"/>
      <c r="G25" s="47"/>
      <c r="H25" s="98"/>
      <c r="I25" s="98"/>
      <c r="J25" s="98"/>
      <c r="K25" s="98"/>
      <c r="L25" s="2"/>
      <c r="M25" s="2"/>
      <c r="N25" s="2"/>
      <c r="O25" s="18"/>
    </row>
    <row r="26" spans="1:15">
      <c r="A26" s="142" t="s">
        <v>200</v>
      </c>
      <c r="B26" s="47"/>
      <c r="C26" s="47"/>
      <c r="D26" s="47"/>
      <c r="E26" s="47"/>
      <c r="F26" s="47"/>
      <c r="G26" s="47"/>
      <c r="H26" s="47"/>
      <c r="I26" s="47"/>
      <c r="J26" s="52"/>
      <c r="K26" s="52"/>
      <c r="L26" s="2"/>
      <c r="M26" s="2"/>
      <c r="N26" s="2"/>
      <c r="O26" s="18"/>
    </row>
    <row r="27" spans="1:15">
      <c r="A27" s="142" t="s">
        <v>141</v>
      </c>
      <c r="B27" s="51"/>
      <c r="C27" s="51"/>
      <c r="D27" s="51"/>
      <c r="E27" s="51"/>
      <c r="F27" s="51"/>
      <c r="G27" s="51"/>
      <c r="H27" s="51"/>
      <c r="I27" s="51"/>
      <c r="J27" s="84"/>
      <c r="K27" s="84"/>
      <c r="L27" s="2"/>
      <c r="M27" s="2"/>
      <c r="N27" s="2"/>
      <c r="O27" s="18"/>
    </row>
    <row r="28" spans="1:15">
      <c r="A28" s="142" t="s">
        <v>142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2"/>
      <c r="M28" s="2"/>
      <c r="N28" s="2"/>
      <c r="O28" s="18"/>
    </row>
    <row r="29" spans="1:15">
      <c r="A29" s="142" t="s">
        <v>143</v>
      </c>
      <c r="B29" s="2"/>
      <c r="C29" s="2"/>
      <c r="D29" s="2"/>
      <c r="E29" s="2"/>
      <c r="F29" s="60">
        <v>5</v>
      </c>
      <c r="G29" s="60">
        <v>19</v>
      </c>
      <c r="H29" s="60">
        <v>5</v>
      </c>
      <c r="I29" s="60"/>
      <c r="J29" s="60">
        <v>7</v>
      </c>
      <c r="K29" s="60">
        <v>93</v>
      </c>
      <c r="L29" s="2"/>
      <c r="M29" s="60"/>
      <c r="N29" s="60"/>
      <c r="O29" s="62"/>
    </row>
    <row r="30" spans="1:15" ht="13.5" thickBot="1">
      <c r="A30" s="59" t="s">
        <v>144</v>
      </c>
      <c r="B30" s="20"/>
      <c r="C30" s="20"/>
      <c r="D30" s="20"/>
      <c r="E30" s="20"/>
      <c r="F30" s="31">
        <v>5</v>
      </c>
      <c r="G30" s="31">
        <v>19</v>
      </c>
      <c r="H30" s="57">
        <v>5</v>
      </c>
      <c r="I30" s="57"/>
      <c r="J30" s="57">
        <v>4</v>
      </c>
      <c r="K30" s="57">
        <v>93</v>
      </c>
      <c r="L30" s="20"/>
      <c r="M30" s="20"/>
      <c r="N30" s="57"/>
      <c r="O30" s="21"/>
    </row>
    <row r="31" spans="1:15" ht="15.75">
      <c r="A31" s="172" t="s">
        <v>145</v>
      </c>
      <c r="B31" s="172"/>
      <c r="C31" s="172"/>
      <c r="D31" s="172"/>
      <c r="E31" s="172"/>
      <c r="F31" s="172"/>
      <c r="G31" s="172"/>
      <c r="H31" s="172"/>
      <c r="I31" s="172"/>
    </row>
    <row r="32" spans="1:15">
      <c r="A32" s="172" t="s">
        <v>146</v>
      </c>
      <c r="B32" s="172"/>
      <c r="C32" s="172"/>
      <c r="D32" s="172"/>
      <c r="E32" s="172"/>
      <c r="F32" s="172"/>
      <c r="G32" s="172"/>
      <c r="H32" s="172"/>
      <c r="I32" s="172"/>
    </row>
    <row r="33" spans="1:11" ht="15.75">
      <c r="A33" s="172" t="s">
        <v>147</v>
      </c>
      <c r="B33" s="172"/>
      <c r="C33" s="172"/>
      <c r="D33" s="172"/>
      <c r="E33" s="172"/>
      <c r="F33" s="172"/>
      <c r="G33" s="172"/>
      <c r="H33" s="172"/>
      <c r="I33" s="172"/>
    </row>
    <row r="34" spans="1:11" ht="15.75">
      <c r="A34" s="173" t="s">
        <v>149</v>
      </c>
      <c r="B34" s="173"/>
      <c r="C34" s="173"/>
      <c r="D34" s="173"/>
      <c r="E34" s="173"/>
      <c r="F34" s="173"/>
      <c r="G34" s="173"/>
      <c r="H34" s="173"/>
      <c r="I34" s="173"/>
    </row>
    <row r="35" spans="1:11" ht="13.5" thickBot="1">
      <c r="A35" s="173"/>
      <c r="B35" s="173"/>
      <c r="C35" s="173"/>
      <c r="D35" s="173"/>
      <c r="E35" s="173"/>
      <c r="F35" s="173"/>
      <c r="G35" s="173"/>
      <c r="H35" s="173"/>
      <c r="I35" s="173"/>
    </row>
    <row r="36" spans="1:11" ht="13.5" thickBot="1">
      <c r="A36" s="174" t="s">
        <v>206</v>
      </c>
      <c r="B36" s="175"/>
      <c r="C36" s="175"/>
      <c r="D36" s="175"/>
      <c r="E36" s="175"/>
      <c r="F36" s="175"/>
      <c r="G36" s="175"/>
      <c r="H36" s="175"/>
      <c r="I36" s="176"/>
    </row>
    <row r="37" spans="1:11">
      <c r="A37" s="177" t="s">
        <v>125</v>
      </c>
      <c r="B37" s="179" t="s">
        <v>131</v>
      </c>
      <c r="C37" s="180"/>
      <c r="D37" s="180"/>
      <c r="E37" s="180"/>
      <c r="F37" s="180"/>
      <c r="G37" s="180"/>
      <c r="H37" s="180"/>
      <c r="I37" s="181"/>
    </row>
    <row r="38" spans="1:11" ht="91.5">
      <c r="A38" s="178"/>
      <c r="B38" s="68" t="s">
        <v>133</v>
      </c>
      <c r="C38" s="68" t="s">
        <v>134</v>
      </c>
      <c r="D38" s="68" t="s">
        <v>151</v>
      </c>
      <c r="E38" s="68" t="s">
        <v>152</v>
      </c>
      <c r="F38" s="68" t="s">
        <v>153</v>
      </c>
      <c r="G38" s="68" t="s">
        <v>136</v>
      </c>
      <c r="H38" s="68" t="s">
        <v>154</v>
      </c>
      <c r="I38" s="90" t="s">
        <v>155</v>
      </c>
      <c r="K38" s="66"/>
    </row>
    <row r="39" spans="1:11">
      <c r="A39" s="146" t="s">
        <v>8</v>
      </c>
      <c r="B39" s="2">
        <v>50.18</v>
      </c>
      <c r="C39" s="2">
        <v>43.99</v>
      </c>
      <c r="D39" s="3">
        <v>51.96</v>
      </c>
      <c r="E39" s="4">
        <v>51.08</v>
      </c>
      <c r="F39" s="4">
        <v>58.94</v>
      </c>
      <c r="G39" s="2">
        <v>49.93</v>
      </c>
      <c r="H39" s="4">
        <v>49.44</v>
      </c>
      <c r="I39" s="24">
        <v>54.65</v>
      </c>
    </row>
    <row r="40" spans="1:11" ht="13.5" thickBot="1">
      <c r="A40" s="146" t="s">
        <v>9</v>
      </c>
      <c r="B40" s="2">
        <v>81.2</v>
      </c>
      <c r="C40" s="2">
        <v>48.53</v>
      </c>
      <c r="D40" s="2">
        <v>40.61</v>
      </c>
      <c r="E40" s="2">
        <v>38.020000000000003</v>
      </c>
      <c r="F40" s="117">
        <v>35.67</v>
      </c>
      <c r="G40" s="2">
        <v>29.14</v>
      </c>
      <c r="H40" s="2">
        <v>51.68</v>
      </c>
      <c r="I40" s="18">
        <v>45.67</v>
      </c>
    </row>
    <row r="41" spans="1:11" ht="13.5" thickTop="1">
      <c r="A41" s="146" t="s">
        <v>10</v>
      </c>
      <c r="B41" s="131">
        <v>31.44</v>
      </c>
      <c r="C41" s="129">
        <v>85.65</v>
      </c>
      <c r="D41" s="129">
        <v>69.36</v>
      </c>
      <c r="E41" s="132">
        <v>36.56</v>
      </c>
      <c r="F41" s="129">
        <v>49.69</v>
      </c>
      <c r="G41" s="128">
        <v>51.89</v>
      </c>
      <c r="H41" s="130" t="s">
        <v>207</v>
      </c>
      <c r="I41" s="70">
        <v>75.599999999999994</v>
      </c>
    </row>
    <row r="42" spans="1:11">
      <c r="A42" s="146" t="s">
        <v>11</v>
      </c>
      <c r="B42" s="2">
        <v>240.55</v>
      </c>
      <c r="C42" s="2">
        <v>149.1</v>
      </c>
      <c r="D42" s="3">
        <v>72.98</v>
      </c>
      <c r="E42" s="51" t="s">
        <v>208</v>
      </c>
      <c r="F42" s="2">
        <v>81.08</v>
      </c>
      <c r="G42" s="2">
        <v>76.12</v>
      </c>
      <c r="H42" s="4">
        <v>134.44999999999999</v>
      </c>
      <c r="I42" s="24">
        <v>197.7</v>
      </c>
    </row>
    <row r="43" spans="1:11">
      <c r="A43" s="146" t="s">
        <v>12</v>
      </c>
      <c r="B43" s="2">
        <v>229.57</v>
      </c>
      <c r="C43" s="2">
        <v>160.80000000000001</v>
      </c>
      <c r="D43" s="2">
        <v>72.319999999999993</v>
      </c>
      <c r="E43" s="2">
        <v>221.99</v>
      </c>
      <c r="F43" s="2">
        <v>99.78</v>
      </c>
      <c r="G43" s="2">
        <v>112.41</v>
      </c>
      <c r="H43" s="2">
        <v>106.31</v>
      </c>
      <c r="I43" s="18">
        <v>109.92</v>
      </c>
    </row>
    <row r="44" spans="1:11">
      <c r="A44" s="146" t="s">
        <v>13</v>
      </c>
      <c r="B44" s="2">
        <v>179.2</v>
      </c>
      <c r="C44" s="4">
        <v>218.08</v>
      </c>
      <c r="D44" s="55">
        <v>204.56</v>
      </c>
      <c r="E44" s="4">
        <v>191.88</v>
      </c>
      <c r="F44" s="4">
        <v>314.79000000000002</v>
      </c>
      <c r="G44" s="4">
        <v>129.26</v>
      </c>
      <c r="H44" s="4">
        <v>265.02</v>
      </c>
      <c r="I44" s="24">
        <v>262.32</v>
      </c>
    </row>
    <row r="45" spans="1:11">
      <c r="A45" s="146" t="s">
        <v>14</v>
      </c>
      <c r="B45" s="85">
        <v>104.83</v>
      </c>
      <c r="C45" s="85">
        <v>81.599999999999994</v>
      </c>
      <c r="D45" s="3">
        <v>67.260000000000005</v>
      </c>
      <c r="E45" s="3">
        <v>86.37</v>
      </c>
      <c r="F45" s="3">
        <v>74.41</v>
      </c>
      <c r="G45" s="3">
        <v>90.56</v>
      </c>
      <c r="H45" s="3">
        <v>83.36</v>
      </c>
      <c r="I45" s="70">
        <v>151.26</v>
      </c>
    </row>
    <row r="46" spans="1:11">
      <c r="A46" s="146" t="s">
        <v>15</v>
      </c>
      <c r="B46" s="74">
        <v>57.13</v>
      </c>
      <c r="C46" s="74">
        <v>71.569999999999993</v>
      </c>
      <c r="D46" s="74">
        <v>64.98</v>
      </c>
      <c r="E46" s="74">
        <v>65.72</v>
      </c>
      <c r="F46" s="74">
        <v>59.68</v>
      </c>
      <c r="G46" s="74">
        <v>49.61</v>
      </c>
      <c r="H46" s="74">
        <v>55.7</v>
      </c>
      <c r="I46" s="75">
        <v>102.71</v>
      </c>
    </row>
    <row r="47" spans="1:11">
      <c r="A47" s="146" t="s">
        <v>16</v>
      </c>
      <c r="B47" s="51">
        <v>60.07</v>
      </c>
      <c r="C47" s="51">
        <v>137.69999999999999</v>
      </c>
      <c r="D47" s="51">
        <v>73.75</v>
      </c>
      <c r="E47" s="51">
        <v>65.88</v>
      </c>
      <c r="F47" s="51">
        <v>68.11</v>
      </c>
      <c r="G47" s="51">
        <v>85.56</v>
      </c>
      <c r="H47" s="51">
        <v>93.26</v>
      </c>
      <c r="I47" s="53">
        <v>110.63</v>
      </c>
    </row>
    <row r="48" spans="1:11">
      <c r="A48" s="146" t="s">
        <v>17</v>
      </c>
      <c r="B48" s="69">
        <v>72.69</v>
      </c>
      <c r="C48" s="2">
        <v>70.16</v>
      </c>
      <c r="D48" s="93">
        <v>48.37</v>
      </c>
      <c r="E48" s="94">
        <v>79.5</v>
      </c>
      <c r="F48" s="94">
        <v>65.8</v>
      </c>
      <c r="G48" s="100">
        <v>69.11</v>
      </c>
      <c r="H48" s="94">
        <v>100.82</v>
      </c>
      <c r="I48" s="96">
        <v>78.12</v>
      </c>
    </row>
    <row r="49" spans="1:11">
      <c r="A49" s="146" t="s">
        <v>18</v>
      </c>
      <c r="B49" s="2">
        <v>40.590000000000003</v>
      </c>
      <c r="C49" s="2">
        <v>56.23</v>
      </c>
      <c r="D49" s="2">
        <v>75.569999999999993</v>
      </c>
      <c r="E49" s="2">
        <v>55.22</v>
      </c>
      <c r="F49" s="2">
        <v>54.89</v>
      </c>
      <c r="G49" s="52">
        <v>42.13</v>
      </c>
      <c r="H49" s="97">
        <v>30.25</v>
      </c>
      <c r="I49" s="24">
        <v>44.84</v>
      </c>
      <c r="K49" t="s">
        <v>107</v>
      </c>
    </row>
    <row r="50" spans="1:11">
      <c r="A50" s="146" t="s">
        <v>19</v>
      </c>
      <c r="B50" s="85"/>
      <c r="C50" s="85"/>
      <c r="D50" s="127"/>
      <c r="E50" s="85"/>
      <c r="F50" s="85"/>
      <c r="G50" s="85"/>
      <c r="H50" s="85"/>
      <c r="I50" s="101"/>
    </row>
    <row r="51" spans="1:11">
      <c r="A51" s="147" t="s">
        <v>156</v>
      </c>
      <c r="B51" s="2"/>
      <c r="C51" s="2"/>
      <c r="D51" s="2"/>
      <c r="E51" s="2"/>
      <c r="F51" s="2"/>
      <c r="G51" s="2"/>
      <c r="H51" s="2"/>
      <c r="I51" s="18"/>
    </row>
    <row r="52" spans="1:11">
      <c r="A52" s="89" t="s">
        <v>139</v>
      </c>
      <c r="B52" s="116"/>
      <c r="C52" s="116"/>
      <c r="D52" s="144"/>
      <c r="E52" s="116"/>
      <c r="F52" s="144"/>
      <c r="G52" s="144"/>
      <c r="H52" s="144"/>
      <c r="I52" s="148"/>
    </row>
    <row r="53" spans="1:11">
      <c r="A53" s="147" t="s">
        <v>140</v>
      </c>
      <c r="B53" s="2"/>
      <c r="C53" s="2"/>
      <c r="D53" s="2"/>
      <c r="E53" s="2"/>
      <c r="F53" s="2"/>
      <c r="G53" s="2"/>
      <c r="H53" s="2"/>
      <c r="I53" s="18"/>
    </row>
    <row r="54" spans="1:11">
      <c r="A54" s="147" t="s">
        <v>141</v>
      </c>
      <c r="B54" s="51"/>
      <c r="C54" s="51"/>
      <c r="D54" s="51"/>
      <c r="E54" s="51"/>
      <c r="F54" s="51"/>
      <c r="G54" s="51"/>
      <c r="H54" s="51"/>
      <c r="I54" s="53"/>
    </row>
    <row r="55" spans="1:11" ht="13.5" thickBot="1">
      <c r="A55" s="91" t="s">
        <v>142</v>
      </c>
      <c r="B55" s="38"/>
      <c r="C55" s="38"/>
      <c r="D55" s="38"/>
      <c r="E55" s="38"/>
      <c r="F55" s="38"/>
      <c r="G55" s="38"/>
      <c r="H55" s="38"/>
      <c r="I55" s="99"/>
    </row>
    <row r="56" spans="1:11">
      <c r="A56" s="11"/>
      <c r="B56" s="78"/>
      <c r="C56" s="11"/>
      <c r="D56" s="11"/>
      <c r="E56" s="11"/>
      <c r="F56" s="11"/>
      <c r="G56" s="11"/>
      <c r="H56" s="11"/>
      <c r="I56" s="11"/>
    </row>
    <row r="57" spans="1:11" ht="14.25">
      <c r="A57" s="25" t="s">
        <v>157</v>
      </c>
      <c r="B57" s="32"/>
      <c r="C57" s="25"/>
      <c r="D57" s="25"/>
      <c r="E57" s="143"/>
      <c r="F57" s="143"/>
    </row>
    <row r="58" spans="1:11" ht="14.25">
      <c r="A58" s="32" t="s">
        <v>158</v>
      </c>
      <c r="B58" s="141"/>
      <c r="C58" s="32"/>
      <c r="D58" s="32"/>
    </row>
    <row r="59" spans="1:11">
      <c r="A59" s="170" t="s">
        <v>159</v>
      </c>
      <c r="B59" s="170"/>
      <c r="C59" s="170"/>
      <c r="D59" s="170"/>
      <c r="E59" s="170"/>
      <c r="F59" s="170"/>
    </row>
  </sheetData>
  <mergeCells count="28">
    <mergeCell ref="F11:I11"/>
    <mergeCell ref="K11:O11"/>
    <mergeCell ref="A59:F59"/>
    <mergeCell ref="K12:O12"/>
    <mergeCell ref="A31:I31"/>
    <mergeCell ref="A32:I32"/>
    <mergeCell ref="A33:I33"/>
    <mergeCell ref="A34:I34"/>
    <mergeCell ref="A35:I35"/>
    <mergeCell ref="A36:I36"/>
    <mergeCell ref="A37:A38"/>
    <mergeCell ref="B37:I37"/>
    <mergeCell ref="A1:I1"/>
    <mergeCell ref="A3:I5"/>
    <mergeCell ref="A7:O7"/>
    <mergeCell ref="A8:A12"/>
    <mergeCell ref="B8:K8"/>
    <mergeCell ref="L8:O8"/>
    <mergeCell ref="B9:E9"/>
    <mergeCell ref="F9:I9"/>
    <mergeCell ref="K9:K10"/>
    <mergeCell ref="L9:L10"/>
    <mergeCell ref="M9:M10"/>
    <mergeCell ref="N9:N10"/>
    <mergeCell ref="O9:O10"/>
    <mergeCell ref="B10:E10"/>
    <mergeCell ref="F10:I10"/>
    <mergeCell ref="B11:E11"/>
  </mergeCell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4"/>
  <sheetViews>
    <sheetView topLeftCell="A31" workbookViewId="0">
      <selection activeCell="M15" sqref="M15"/>
    </sheetView>
  </sheetViews>
  <sheetFormatPr defaultRowHeight="12.75"/>
  <cols>
    <col min="1" max="1" width="22.5703125" customWidth="1"/>
    <col min="3" max="3" width="10.28515625" customWidth="1"/>
    <col min="7" max="7" width="10.28515625" customWidth="1"/>
    <col min="10" max="10" width="13.5703125" customWidth="1"/>
    <col min="11" max="11" width="12.140625" customWidth="1"/>
  </cols>
  <sheetData>
    <row r="1" spans="1:11">
      <c r="A1" s="215" t="s">
        <v>56</v>
      </c>
      <c r="B1" s="216"/>
      <c r="C1" s="216"/>
      <c r="D1" s="216"/>
      <c r="E1" s="216"/>
      <c r="F1" s="216"/>
      <c r="G1" s="216"/>
      <c r="H1" s="216"/>
      <c r="I1" s="216"/>
    </row>
    <row r="2" spans="1:11">
      <c r="A2" s="216"/>
      <c r="B2" s="216"/>
      <c r="C2" s="216"/>
      <c r="D2" s="216"/>
      <c r="E2" s="216"/>
      <c r="F2" s="216"/>
      <c r="G2" s="216"/>
      <c r="H2" s="216"/>
      <c r="I2" s="216"/>
    </row>
    <row r="4" spans="1:11" ht="15.75">
      <c r="A4" s="149" t="s">
        <v>67</v>
      </c>
      <c r="B4" s="150"/>
      <c r="C4" s="150"/>
      <c r="D4" s="150"/>
      <c r="E4" s="150"/>
      <c r="F4" s="150"/>
      <c r="G4" s="150"/>
      <c r="H4" s="150"/>
      <c r="I4" s="150"/>
    </row>
    <row r="6" spans="1:11">
      <c r="A6" s="151" t="s">
        <v>47</v>
      </c>
      <c r="B6" s="152"/>
      <c r="C6" s="152"/>
      <c r="D6" s="152"/>
      <c r="E6" s="152"/>
      <c r="F6" s="152"/>
      <c r="G6" s="152"/>
      <c r="H6" s="152"/>
      <c r="I6" s="152"/>
    </row>
    <row r="7" spans="1:11">
      <c r="A7" s="152"/>
      <c r="B7" s="152"/>
      <c r="C7" s="152"/>
      <c r="D7" s="152"/>
      <c r="E7" s="152"/>
      <c r="F7" s="152"/>
      <c r="G7" s="152"/>
      <c r="H7" s="152"/>
      <c r="I7" s="152"/>
    </row>
    <row r="8" spans="1:11">
      <c r="A8" s="152"/>
      <c r="B8" s="152"/>
      <c r="C8" s="152"/>
      <c r="D8" s="152"/>
      <c r="E8" s="152"/>
      <c r="F8" s="152"/>
      <c r="G8" s="152"/>
      <c r="H8" s="152"/>
      <c r="I8" s="152"/>
    </row>
    <row r="10" spans="1:11">
      <c r="A10" s="11"/>
      <c r="B10" s="11"/>
      <c r="C10" s="11"/>
      <c r="D10" s="11"/>
      <c r="E10" s="11"/>
      <c r="F10" s="11"/>
      <c r="G10" s="11"/>
      <c r="H10" s="11"/>
      <c r="I10" s="11"/>
    </row>
    <row r="11" spans="1:11">
      <c r="A11" s="212"/>
      <c r="B11" s="212"/>
      <c r="C11" s="212"/>
      <c r="D11" s="212"/>
      <c r="E11" s="212"/>
      <c r="F11" s="212"/>
      <c r="G11" s="212"/>
      <c r="H11" s="212"/>
      <c r="I11" s="212"/>
    </row>
    <row r="12" spans="1:11" ht="13.5" thickBot="1">
      <c r="A12" s="7"/>
      <c r="B12" s="11"/>
      <c r="C12" s="11"/>
      <c r="D12" s="11"/>
      <c r="E12" s="11"/>
      <c r="F12" s="11"/>
      <c r="G12" s="11"/>
      <c r="H12" s="11"/>
      <c r="I12" s="11"/>
    </row>
    <row r="13" spans="1:11">
      <c r="A13" s="186" t="s">
        <v>68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8"/>
    </row>
    <row r="14" spans="1:11">
      <c r="A14" s="221" t="s">
        <v>0</v>
      </c>
      <c r="B14" s="222" t="s">
        <v>1</v>
      </c>
      <c r="C14" s="223"/>
      <c r="D14" s="223"/>
      <c r="E14" s="223"/>
      <c r="F14" s="223"/>
      <c r="G14" s="223"/>
      <c r="H14" s="223"/>
      <c r="I14" s="223"/>
      <c r="J14" s="223"/>
      <c r="K14" s="224"/>
    </row>
    <row r="15" spans="1:11" ht="15.75">
      <c r="A15" s="157"/>
      <c r="B15" s="225" t="s">
        <v>86</v>
      </c>
      <c r="C15" s="226"/>
      <c r="D15" s="226"/>
      <c r="E15" s="226"/>
      <c r="F15" s="163" t="s">
        <v>75</v>
      </c>
      <c r="G15" s="164"/>
      <c r="H15" s="164"/>
      <c r="I15" s="164"/>
      <c r="J15" s="182" t="s">
        <v>90</v>
      </c>
      <c r="K15" s="220"/>
    </row>
    <row r="16" spans="1:11">
      <c r="A16" s="157"/>
      <c r="B16" s="164" t="s">
        <v>5</v>
      </c>
      <c r="C16" s="164"/>
      <c r="D16" s="164"/>
      <c r="E16" s="164"/>
      <c r="F16" s="164" t="s">
        <v>5</v>
      </c>
      <c r="G16" s="164"/>
      <c r="H16" s="164"/>
      <c r="I16" s="164"/>
      <c r="J16" s="218" t="s">
        <v>5</v>
      </c>
      <c r="K16" s="220"/>
    </row>
    <row r="17" spans="1:11">
      <c r="A17" s="157"/>
      <c r="B17" s="1" t="s">
        <v>7</v>
      </c>
      <c r="C17" s="2" t="s">
        <v>6</v>
      </c>
      <c r="D17" s="1" t="s">
        <v>2</v>
      </c>
      <c r="E17" s="2" t="s">
        <v>32</v>
      </c>
      <c r="F17" s="1" t="s">
        <v>7</v>
      </c>
      <c r="G17" s="2" t="s">
        <v>6</v>
      </c>
      <c r="H17" s="1" t="s">
        <v>2</v>
      </c>
      <c r="I17" s="2" t="s">
        <v>32</v>
      </c>
      <c r="J17" s="2" t="s">
        <v>62</v>
      </c>
      <c r="K17" s="36" t="s">
        <v>63</v>
      </c>
    </row>
    <row r="18" spans="1:11">
      <c r="A18" s="16" t="s">
        <v>8</v>
      </c>
      <c r="B18" s="2">
        <v>8.2739999999999991</v>
      </c>
      <c r="C18" s="2">
        <v>7.9000000000000001E-2</v>
      </c>
      <c r="D18" s="2">
        <v>2.964</v>
      </c>
      <c r="E18" s="2">
        <v>2.0630000000000002</v>
      </c>
      <c r="F18" s="2">
        <v>10.856999999999999</v>
      </c>
      <c r="G18" s="2">
        <v>3.33</v>
      </c>
      <c r="H18" s="3">
        <v>3.4990000000000001</v>
      </c>
      <c r="I18" s="2">
        <v>10.375</v>
      </c>
      <c r="J18" s="2">
        <v>18.643999999999998</v>
      </c>
      <c r="K18" s="36">
        <v>21.864000000000001</v>
      </c>
    </row>
    <row r="19" spans="1:11">
      <c r="A19" s="16" t="s">
        <v>9</v>
      </c>
      <c r="B19" s="47">
        <v>7.7770000000000001</v>
      </c>
      <c r="C19" s="2">
        <v>0.36099999999999999</v>
      </c>
      <c r="D19" s="2">
        <v>4.391</v>
      </c>
      <c r="E19" s="2">
        <v>2.6549999999999998</v>
      </c>
      <c r="F19" s="2">
        <v>14.407</v>
      </c>
      <c r="G19" s="2">
        <v>4.1260000000000003</v>
      </c>
      <c r="H19" s="3">
        <v>3.97</v>
      </c>
      <c r="I19" s="2">
        <v>7.68</v>
      </c>
      <c r="J19" s="2">
        <v>25.276</v>
      </c>
      <c r="K19" s="36">
        <v>20.696999999999999</v>
      </c>
    </row>
    <row r="20" spans="1:11">
      <c r="A20" s="16" t="s">
        <v>10</v>
      </c>
      <c r="B20" s="2">
        <v>2.512</v>
      </c>
      <c r="C20" s="2">
        <v>0.54900000000000004</v>
      </c>
      <c r="D20" s="2">
        <v>5.7329999999999997</v>
      </c>
      <c r="E20" s="2">
        <v>0.53800000000000003</v>
      </c>
      <c r="F20" s="2">
        <v>9.9749999999999996</v>
      </c>
      <c r="G20" s="2">
        <v>3.41</v>
      </c>
      <c r="H20" s="3">
        <v>4.4450000000000003</v>
      </c>
      <c r="I20" s="2">
        <v>6.5289999999999999</v>
      </c>
      <c r="J20" s="2">
        <v>21.901</v>
      </c>
      <c r="K20" s="36">
        <v>22.224</v>
      </c>
    </row>
    <row r="21" spans="1:11">
      <c r="A21" s="16" t="s">
        <v>11</v>
      </c>
      <c r="B21" s="2">
        <v>0.22900000000000001</v>
      </c>
      <c r="C21" s="2">
        <v>0.89900000000000002</v>
      </c>
      <c r="D21" s="2">
        <v>1.4359999999999999</v>
      </c>
      <c r="E21" s="2">
        <v>0.249</v>
      </c>
      <c r="F21" s="2">
        <v>8.3510000000000009</v>
      </c>
      <c r="G21" s="2">
        <v>3.234</v>
      </c>
      <c r="H21" s="3">
        <v>4.4379999999999997</v>
      </c>
      <c r="I21" s="2">
        <v>2.68</v>
      </c>
      <c r="J21" s="2">
        <v>12.696</v>
      </c>
      <c r="K21" s="36">
        <v>25.129000000000001</v>
      </c>
    </row>
    <row r="22" spans="1:11">
      <c r="A22" s="16" t="s">
        <v>12</v>
      </c>
      <c r="B22" s="2">
        <v>0</v>
      </c>
      <c r="C22" s="2">
        <v>8.5999999999999993E-2</v>
      </c>
      <c r="D22" s="2">
        <v>2.7E-2</v>
      </c>
      <c r="E22" s="2">
        <v>0</v>
      </c>
      <c r="F22" s="2">
        <v>4.0019999999999998</v>
      </c>
      <c r="G22" s="2">
        <v>2.2210000000000001</v>
      </c>
      <c r="H22" s="3">
        <v>2.1659999999999999</v>
      </c>
      <c r="I22" s="2">
        <v>2.673</v>
      </c>
      <c r="J22" s="2">
        <v>14.794</v>
      </c>
      <c r="K22" s="36">
        <v>20.888999999999999</v>
      </c>
    </row>
    <row r="23" spans="1:11">
      <c r="A23" s="16" t="s">
        <v>13</v>
      </c>
      <c r="B23" s="2">
        <v>0</v>
      </c>
      <c r="C23" s="2">
        <v>0</v>
      </c>
      <c r="D23" s="2">
        <v>8.1000000000000003E-2</v>
      </c>
      <c r="E23" s="2">
        <v>0.189</v>
      </c>
      <c r="F23" s="2">
        <v>1.502</v>
      </c>
      <c r="G23" s="2">
        <v>0.65600000000000003</v>
      </c>
      <c r="H23" s="3">
        <v>0.65100000000000002</v>
      </c>
      <c r="I23" s="2">
        <v>1.302</v>
      </c>
      <c r="J23" s="2">
        <v>6.3319999999999999</v>
      </c>
      <c r="K23" s="36">
        <v>18.960999999999999</v>
      </c>
    </row>
    <row r="24" spans="1:11">
      <c r="A24" s="16" t="s">
        <v>14</v>
      </c>
      <c r="B24" s="3" t="s">
        <v>70</v>
      </c>
      <c r="C24" s="3" t="s">
        <v>70</v>
      </c>
      <c r="D24" s="3" t="s">
        <v>70</v>
      </c>
      <c r="E24" s="3" t="s">
        <v>70</v>
      </c>
      <c r="F24" s="2">
        <v>0.79400000000000004</v>
      </c>
      <c r="G24" s="2">
        <v>0.33800000000000002</v>
      </c>
      <c r="H24" s="3">
        <v>0.60399999999999998</v>
      </c>
      <c r="I24" s="2">
        <v>0.432</v>
      </c>
      <c r="J24" s="2">
        <v>20.678999999999998</v>
      </c>
      <c r="K24" s="36">
        <v>16.399999999999999</v>
      </c>
    </row>
    <row r="25" spans="1:11">
      <c r="A25" s="16" t="s">
        <v>15</v>
      </c>
      <c r="B25" s="3" t="s">
        <v>71</v>
      </c>
      <c r="C25" s="3" t="s">
        <v>71</v>
      </c>
      <c r="D25" s="3" t="s">
        <v>71</v>
      </c>
      <c r="E25" s="3" t="s">
        <v>71</v>
      </c>
      <c r="F25" s="2">
        <v>1.2969999999999999</v>
      </c>
      <c r="G25" s="2">
        <v>0.39900000000000002</v>
      </c>
      <c r="H25" s="3">
        <v>0</v>
      </c>
      <c r="I25" s="2">
        <v>1.006</v>
      </c>
      <c r="J25" s="2">
        <v>24.606000000000002</v>
      </c>
      <c r="K25" s="36">
        <v>4.9080000000000004</v>
      </c>
    </row>
    <row r="26" spans="1:11">
      <c r="A26" s="16" t="s">
        <v>16</v>
      </c>
      <c r="B26" s="3" t="s">
        <v>71</v>
      </c>
      <c r="C26" s="3" t="s">
        <v>71</v>
      </c>
      <c r="D26" s="3" t="s">
        <v>71</v>
      </c>
      <c r="E26" s="3" t="s">
        <v>71</v>
      </c>
      <c r="F26" s="4">
        <v>0.91500000000000004</v>
      </c>
      <c r="G26" s="4">
        <v>0.64500000000000002</v>
      </c>
      <c r="H26" s="51">
        <v>8.5000000000000006E-2</v>
      </c>
      <c r="I26" s="4">
        <v>0.58799999999999997</v>
      </c>
      <c r="J26" s="49">
        <v>11.297000000000001</v>
      </c>
      <c r="K26" s="50">
        <v>20.599</v>
      </c>
    </row>
    <row r="27" spans="1:11">
      <c r="A27" s="16" t="s">
        <v>17</v>
      </c>
      <c r="B27" s="2">
        <v>0</v>
      </c>
      <c r="C27" s="2">
        <v>7.4999999999999997E-2</v>
      </c>
      <c r="D27" s="2">
        <v>0.11600000000000001</v>
      </c>
      <c r="E27" s="2">
        <v>4.1000000000000002E-2</v>
      </c>
      <c r="F27" s="2">
        <v>4.109</v>
      </c>
      <c r="G27" s="2">
        <v>0.23</v>
      </c>
      <c r="H27" s="3" t="s">
        <v>72</v>
      </c>
      <c r="I27" s="2">
        <v>2.8050000000000002</v>
      </c>
      <c r="J27" s="2">
        <v>8.7590000000000003</v>
      </c>
      <c r="K27" s="36">
        <v>22.434999999999999</v>
      </c>
    </row>
    <row r="28" spans="1:11">
      <c r="A28" s="16" t="s">
        <v>18</v>
      </c>
      <c r="B28" s="2">
        <v>0.19</v>
      </c>
      <c r="C28" s="2">
        <v>0</v>
      </c>
      <c r="D28" s="2">
        <v>0</v>
      </c>
      <c r="E28" s="2">
        <v>0</v>
      </c>
      <c r="F28" s="2">
        <v>9.4130000000000003</v>
      </c>
      <c r="G28" s="2">
        <v>3.6999999999999998E-2</v>
      </c>
      <c r="H28" s="2">
        <v>4.9000000000000002E-2</v>
      </c>
      <c r="I28" s="2">
        <v>5.8550000000000004</v>
      </c>
      <c r="J28" s="2">
        <v>12.342000000000001</v>
      </c>
      <c r="K28" s="36">
        <v>20.001999999999999</v>
      </c>
    </row>
    <row r="29" spans="1:11">
      <c r="A29" s="16" t="s">
        <v>19</v>
      </c>
      <c r="B29" s="42">
        <v>2.4950000000000001</v>
      </c>
      <c r="C29" s="2">
        <v>0.83399999999999996</v>
      </c>
      <c r="D29" s="2">
        <v>2.0379999999999998</v>
      </c>
      <c r="E29" s="2">
        <v>2.516</v>
      </c>
      <c r="F29" s="2">
        <v>15.103</v>
      </c>
      <c r="G29" s="2">
        <v>1.5580000000000001</v>
      </c>
      <c r="H29" s="2">
        <v>3.0339999999999998</v>
      </c>
      <c r="I29" s="2">
        <v>13.843999999999999</v>
      </c>
      <c r="J29" s="37">
        <v>2.0920000000000001</v>
      </c>
      <c r="K29" s="34">
        <v>24.23</v>
      </c>
    </row>
    <row r="30" spans="1:11">
      <c r="A30" s="16" t="s">
        <v>20</v>
      </c>
      <c r="B30" s="2">
        <f>SUM(B18:B29)</f>
        <v>21.477</v>
      </c>
      <c r="C30" s="2">
        <f t="shared" ref="C30:K30" si="0">SUM(C18:C29)</f>
        <v>2.8830000000000005</v>
      </c>
      <c r="D30" s="2">
        <f>SUM(D18:D29)</f>
        <v>16.785999999999998</v>
      </c>
      <c r="E30" s="2">
        <f t="shared" si="0"/>
        <v>8.2510000000000012</v>
      </c>
      <c r="F30" s="2">
        <f t="shared" si="0"/>
        <v>80.724999999999994</v>
      </c>
      <c r="G30" s="2">
        <f t="shared" si="0"/>
        <v>20.183999999999997</v>
      </c>
      <c r="H30" s="2">
        <f t="shared" si="0"/>
        <v>22.940999999999999</v>
      </c>
      <c r="I30" s="2">
        <f t="shared" si="0"/>
        <v>55.768999999999998</v>
      </c>
      <c r="J30" s="2">
        <f t="shared" si="0"/>
        <v>179.41800000000001</v>
      </c>
      <c r="K30" s="2">
        <f t="shared" si="0"/>
        <v>238.33799999999999</v>
      </c>
    </row>
    <row r="31" spans="1:11">
      <c r="A31" s="16" t="s">
        <v>42</v>
      </c>
      <c r="B31" s="2">
        <v>1.78975</v>
      </c>
      <c r="C31" s="2">
        <v>0.24024999999999999</v>
      </c>
      <c r="D31" s="2">
        <v>1.398833</v>
      </c>
      <c r="E31" s="2">
        <v>0.68758300000000006</v>
      </c>
      <c r="F31" s="2">
        <f t="shared" ref="F31:K31" si="1">AVERAGE(F18:F29)</f>
        <v>6.7270833333333329</v>
      </c>
      <c r="G31" s="2">
        <f t="shared" si="1"/>
        <v>1.6819999999999997</v>
      </c>
      <c r="H31" s="2">
        <v>1.9117500000000001</v>
      </c>
      <c r="I31" s="2">
        <f t="shared" si="1"/>
        <v>4.6474166666666665</v>
      </c>
      <c r="J31" s="2">
        <f t="shared" si="1"/>
        <v>14.951500000000001</v>
      </c>
      <c r="K31" s="2">
        <f t="shared" si="1"/>
        <v>19.861499999999999</v>
      </c>
    </row>
    <row r="32" spans="1:11">
      <c r="A32" s="16" t="s">
        <v>22</v>
      </c>
      <c r="B32" s="2">
        <v>9.5000000000000001E-2</v>
      </c>
      <c r="C32" s="2">
        <v>7.6999999999999999E-2</v>
      </c>
      <c r="D32" s="2">
        <v>9.8500000000000004E-2</v>
      </c>
      <c r="E32" s="2">
        <v>0.115</v>
      </c>
      <c r="F32" s="2">
        <f t="shared" ref="F32:K32" si="2">MEDIAN(F18:F29)</f>
        <v>6.23</v>
      </c>
      <c r="G32" s="2">
        <f t="shared" si="2"/>
        <v>1.107</v>
      </c>
      <c r="H32" s="2">
        <v>1.4085000000000001</v>
      </c>
      <c r="I32" s="2">
        <f t="shared" si="2"/>
        <v>2.7425000000000002</v>
      </c>
      <c r="J32" s="2">
        <f t="shared" si="2"/>
        <v>13.745000000000001</v>
      </c>
      <c r="K32" s="2">
        <f t="shared" si="2"/>
        <v>20.792999999999999</v>
      </c>
    </row>
    <row r="33" spans="1:11">
      <c r="A33" s="16" t="s">
        <v>23</v>
      </c>
      <c r="B33" s="2">
        <f>MIN(B18:B29)</f>
        <v>0</v>
      </c>
      <c r="C33" s="2">
        <f t="shared" ref="C33:K33" si="3">MIN(C18:C29)</f>
        <v>0</v>
      </c>
      <c r="D33" s="2">
        <f>MIN(D18:D29)</f>
        <v>0</v>
      </c>
      <c r="E33" s="2">
        <f t="shared" si="3"/>
        <v>0</v>
      </c>
      <c r="F33" s="2">
        <f t="shared" si="3"/>
        <v>0.79400000000000004</v>
      </c>
      <c r="G33" s="2">
        <f t="shared" si="3"/>
        <v>3.6999999999999998E-2</v>
      </c>
      <c r="H33" s="2">
        <f t="shared" si="3"/>
        <v>0</v>
      </c>
      <c r="I33" s="2">
        <f t="shared" si="3"/>
        <v>0.432</v>
      </c>
      <c r="J33" s="2">
        <f t="shared" si="3"/>
        <v>2.0920000000000001</v>
      </c>
      <c r="K33" s="2">
        <f t="shared" si="3"/>
        <v>4.9080000000000004</v>
      </c>
    </row>
    <row r="34" spans="1:11">
      <c r="A34" s="16" t="s">
        <v>24</v>
      </c>
      <c r="B34" s="2">
        <f>MAX(B18:B29)</f>
        <v>8.2739999999999991</v>
      </c>
      <c r="C34" s="2">
        <f t="shared" ref="C34:K34" si="4">MAX(C18:C29)</f>
        <v>0.89900000000000002</v>
      </c>
      <c r="D34" s="2">
        <f t="shared" si="4"/>
        <v>5.7329999999999997</v>
      </c>
      <c r="E34" s="2">
        <f t="shared" si="4"/>
        <v>2.6549999999999998</v>
      </c>
      <c r="F34" s="2">
        <f t="shared" si="4"/>
        <v>15.103</v>
      </c>
      <c r="G34" s="2">
        <f t="shared" si="4"/>
        <v>4.1260000000000003</v>
      </c>
      <c r="H34" s="2">
        <f t="shared" si="4"/>
        <v>4.4450000000000003</v>
      </c>
      <c r="I34" s="2">
        <f t="shared" si="4"/>
        <v>13.843999999999999</v>
      </c>
      <c r="J34" s="2">
        <f t="shared" si="4"/>
        <v>25.276</v>
      </c>
      <c r="K34" s="2">
        <f t="shared" si="4"/>
        <v>25.129000000000001</v>
      </c>
    </row>
    <row r="35" spans="1:11" ht="13.5" thickBot="1">
      <c r="A35" s="59" t="s">
        <v>78</v>
      </c>
      <c r="B35" s="20"/>
      <c r="C35" s="20"/>
      <c r="D35" s="20"/>
      <c r="E35" s="20"/>
      <c r="F35" s="31">
        <v>4</v>
      </c>
      <c r="G35" s="20"/>
      <c r="H35" s="20"/>
      <c r="I35" s="31">
        <v>4</v>
      </c>
      <c r="J35" s="20"/>
      <c r="K35" s="39"/>
    </row>
    <row r="36" spans="1:11">
      <c r="B36" s="8"/>
      <c r="C36" s="11"/>
      <c r="D36" s="11"/>
      <c r="E36" s="11"/>
      <c r="F36" s="11"/>
      <c r="G36" s="11"/>
      <c r="H36" s="11"/>
      <c r="I36" s="11"/>
    </row>
    <row r="37" spans="1:11" ht="15.75">
      <c r="A37" s="201" t="s">
        <v>48</v>
      </c>
      <c r="B37" s="201"/>
      <c r="C37" s="201"/>
      <c r="D37" s="201"/>
      <c r="E37" s="201"/>
      <c r="F37" s="201"/>
      <c r="G37" s="201"/>
      <c r="H37" s="201"/>
      <c r="I37" s="201"/>
    </row>
    <row r="38" spans="1:11">
      <c r="A38" s="201" t="s">
        <v>49</v>
      </c>
      <c r="B38" s="201"/>
      <c r="C38" s="201"/>
      <c r="D38" s="201"/>
      <c r="E38" s="201"/>
      <c r="F38" s="201"/>
      <c r="G38" s="201"/>
      <c r="H38" s="201"/>
      <c r="I38" s="201"/>
    </row>
    <row r="39" spans="1:11" ht="15.75">
      <c r="A39" s="201" t="s">
        <v>64</v>
      </c>
      <c r="B39" s="201"/>
      <c r="C39" s="201"/>
      <c r="D39" s="201"/>
      <c r="E39" s="201"/>
      <c r="F39" s="201"/>
      <c r="G39" s="201"/>
      <c r="H39" s="201"/>
      <c r="I39" s="201"/>
    </row>
    <row r="40" spans="1:11" ht="13.5" thickBot="1"/>
    <row r="41" spans="1:11" ht="14.25">
      <c r="A41" s="186" t="s">
        <v>69</v>
      </c>
      <c r="B41" s="187"/>
      <c r="C41" s="187"/>
      <c r="D41" s="187"/>
      <c r="E41" s="187"/>
      <c r="F41" s="187"/>
      <c r="G41" s="187"/>
      <c r="H41" s="187"/>
      <c r="I41" s="188"/>
    </row>
    <row r="42" spans="1:11">
      <c r="A42" s="16" t="s">
        <v>0</v>
      </c>
      <c r="B42" s="218" t="s">
        <v>5</v>
      </c>
      <c r="C42" s="219"/>
      <c r="D42" s="219"/>
      <c r="E42" s="219"/>
      <c r="F42" s="219"/>
      <c r="G42" s="219"/>
      <c r="H42" s="219"/>
      <c r="I42" s="220"/>
    </row>
    <row r="43" spans="1:11" ht="87">
      <c r="A43" s="16"/>
      <c r="B43" s="13" t="s">
        <v>7</v>
      </c>
      <c r="C43" s="13" t="s">
        <v>6</v>
      </c>
      <c r="D43" s="13" t="s">
        <v>26</v>
      </c>
      <c r="E43" s="13" t="s">
        <v>33</v>
      </c>
      <c r="F43" s="13" t="s">
        <v>37</v>
      </c>
      <c r="G43" s="13" t="s">
        <v>32</v>
      </c>
      <c r="H43" s="13" t="s">
        <v>30</v>
      </c>
      <c r="I43" s="22" t="s">
        <v>31</v>
      </c>
    </row>
    <row r="44" spans="1:11">
      <c r="A44" s="16" t="s">
        <v>8</v>
      </c>
      <c r="B44" s="9">
        <v>99.47</v>
      </c>
      <c r="C44" s="9">
        <v>72.36</v>
      </c>
      <c r="D44" s="54">
        <v>104.5</v>
      </c>
      <c r="E44" s="10">
        <v>10.177</v>
      </c>
      <c r="F44" s="10">
        <v>70.83</v>
      </c>
      <c r="G44" s="10">
        <v>102.83</v>
      </c>
      <c r="H44" s="10">
        <v>271.89999999999998</v>
      </c>
      <c r="I44" s="23">
        <v>223.06</v>
      </c>
    </row>
    <row r="45" spans="1:11">
      <c r="A45" s="16" t="s">
        <v>9</v>
      </c>
      <c r="B45" s="2">
        <v>201.26</v>
      </c>
      <c r="C45" s="2">
        <v>60.44</v>
      </c>
      <c r="D45" s="3">
        <v>274.43</v>
      </c>
      <c r="E45" s="4">
        <v>84.55</v>
      </c>
      <c r="F45" s="4">
        <v>138.47</v>
      </c>
      <c r="G45" s="4">
        <v>140.66999999999999</v>
      </c>
      <c r="H45" s="4">
        <v>247.43</v>
      </c>
      <c r="I45" s="24">
        <v>176.58</v>
      </c>
    </row>
    <row r="46" spans="1:11">
      <c r="A46" s="16" t="s">
        <v>10</v>
      </c>
      <c r="B46" s="42">
        <v>85.89</v>
      </c>
      <c r="C46" s="2">
        <v>99.24</v>
      </c>
      <c r="D46" s="3">
        <v>80.5</v>
      </c>
      <c r="E46" s="4">
        <v>97</v>
      </c>
      <c r="F46" s="4">
        <v>106.86</v>
      </c>
      <c r="G46" s="4">
        <v>57.46</v>
      </c>
      <c r="H46" s="4">
        <v>160.88</v>
      </c>
      <c r="I46" s="24">
        <v>98.48</v>
      </c>
    </row>
    <row r="47" spans="1:11">
      <c r="A47" s="16" t="s">
        <v>11</v>
      </c>
      <c r="B47" s="2">
        <v>163.36000000000001</v>
      </c>
      <c r="C47" s="2">
        <v>166.58</v>
      </c>
      <c r="D47" s="3">
        <v>136.21</v>
      </c>
      <c r="E47" s="4">
        <v>199.84</v>
      </c>
      <c r="F47" s="2">
        <v>127.98</v>
      </c>
      <c r="G47" s="4">
        <v>165.15</v>
      </c>
      <c r="H47" s="4">
        <v>255.04</v>
      </c>
      <c r="I47" s="24">
        <v>195.07</v>
      </c>
    </row>
    <row r="48" spans="1:11">
      <c r="A48" s="16" t="s">
        <v>12</v>
      </c>
      <c r="B48" s="2">
        <v>86.3</v>
      </c>
      <c r="C48" s="2">
        <v>168.78</v>
      </c>
      <c r="D48" s="3">
        <v>60</v>
      </c>
      <c r="E48" s="4">
        <v>85.78</v>
      </c>
      <c r="F48" s="4">
        <v>114.94</v>
      </c>
      <c r="G48" s="4">
        <v>71.69</v>
      </c>
      <c r="H48" s="4">
        <v>90.27</v>
      </c>
      <c r="I48" s="24">
        <v>69.81</v>
      </c>
    </row>
    <row r="49" spans="1:9">
      <c r="A49" s="16" t="s">
        <v>13</v>
      </c>
      <c r="B49" s="2">
        <v>187.9</v>
      </c>
      <c r="C49" s="48">
        <v>457.5</v>
      </c>
      <c r="D49" s="55" t="s">
        <v>34</v>
      </c>
      <c r="E49" s="4">
        <v>165.97</v>
      </c>
      <c r="F49" s="4">
        <v>242.61</v>
      </c>
      <c r="G49" s="4">
        <v>218.47</v>
      </c>
      <c r="H49" s="4">
        <v>228.72</v>
      </c>
      <c r="I49" s="24">
        <v>167.55</v>
      </c>
    </row>
    <row r="50" spans="1:9">
      <c r="A50" s="16" t="s">
        <v>14</v>
      </c>
      <c r="B50" s="2">
        <v>97.97</v>
      </c>
      <c r="C50" s="2">
        <v>394.41</v>
      </c>
      <c r="D50" s="55" t="s">
        <v>34</v>
      </c>
      <c r="E50" s="4">
        <v>199.84</v>
      </c>
      <c r="F50" s="4">
        <v>243.38</v>
      </c>
      <c r="G50" s="4">
        <v>167.33</v>
      </c>
      <c r="H50" s="4">
        <v>279.79000000000002</v>
      </c>
      <c r="I50" s="24">
        <v>166.56</v>
      </c>
    </row>
    <row r="51" spans="1:9">
      <c r="A51" s="16" t="s">
        <v>15</v>
      </c>
      <c r="B51" s="2">
        <v>55.32</v>
      </c>
      <c r="C51" s="2">
        <v>100.16</v>
      </c>
      <c r="D51" s="3">
        <v>83.94</v>
      </c>
      <c r="E51" s="4">
        <v>64.48</v>
      </c>
      <c r="F51" s="4">
        <v>121.67</v>
      </c>
      <c r="G51" s="4">
        <v>49.39</v>
      </c>
      <c r="H51" s="4">
        <v>255.2</v>
      </c>
      <c r="I51" s="24">
        <v>53.23</v>
      </c>
    </row>
    <row r="52" spans="1:9">
      <c r="A52" s="16" t="s">
        <v>16</v>
      </c>
      <c r="B52" s="2">
        <v>47.58</v>
      </c>
      <c r="C52" s="2">
        <v>105.26</v>
      </c>
      <c r="D52" s="3">
        <v>47.53</v>
      </c>
      <c r="E52" s="2">
        <v>97.87</v>
      </c>
      <c r="F52" s="2">
        <v>87.73</v>
      </c>
      <c r="G52" s="2">
        <v>67.64</v>
      </c>
      <c r="H52" s="2">
        <v>120.5</v>
      </c>
      <c r="I52" s="18">
        <v>86.72</v>
      </c>
    </row>
    <row r="53" spans="1:9">
      <c r="A53" s="16" t="s">
        <v>17</v>
      </c>
      <c r="B53" s="52">
        <v>92.04</v>
      </c>
      <c r="C53" s="2">
        <v>368.34</v>
      </c>
      <c r="D53" s="3">
        <v>114.47</v>
      </c>
      <c r="E53" s="51">
        <v>94.71</v>
      </c>
      <c r="F53" s="51">
        <v>56.65</v>
      </c>
      <c r="G53" s="51">
        <v>155.19999999999999</v>
      </c>
      <c r="H53" s="51">
        <v>153.47</v>
      </c>
      <c r="I53" s="53">
        <v>82.35</v>
      </c>
    </row>
    <row r="54" spans="1:9">
      <c r="A54" s="16" t="s">
        <v>18</v>
      </c>
      <c r="B54" s="2">
        <v>119.28</v>
      </c>
      <c r="C54" s="2">
        <v>136.93</v>
      </c>
      <c r="D54" s="3">
        <v>185.44</v>
      </c>
      <c r="E54" s="4">
        <v>117.61</v>
      </c>
      <c r="F54" s="4">
        <v>39.479999999999997</v>
      </c>
      <c r="G54" s="4">
        <v>106.96</v>
      </c>
      <c r="H54" s="4">
        <v>253.82</v>
      </c>
      <c r="I54" s="24">
        <v>79.42</v>
      </c>
    </row>
    <row r="55" spans="1:9">
      <c r="A55" s="16" t="s">
        <v>19</v>
      </c>
      <c r="B55" s="2">
        <v>167.5</v>
      </c>
      <c r="C55" s="2">
        <v>148.21</v>
      </c>
      <c r="D55" s="2">
        <v>250.76</v>
      </c>
      <c r="E55" s="4">
        <v>173.01</v>
      </c>
      <c r="F55" s="4">
        <v>327.76</v>
      </c>
      <c r="G55" s="4">
        <v>212.72</v>
      </c>
      <c r="H55" s="4">
        <v>89.2</v>
      </c>
      <c r="I55" s="24">
        <v>275.97000000000003</v>
      </c>
    </row>
    <row r="56" spans="1:9">
      <c r="A56" s="16" t="s">
        <v>35</v>
      </c>
      <c r="B56" s="2">
        <f>SUM(B44:B55)</f>
        <v>1403.87</v>
      </c>
      <c r="C56" s="2">
        <f t="shared" ref="C56:I56" si="5">SUM(C44:C55)</f>
        <v>2278.21</v>
      </c>
      <c r="D56" s="2">
        <f t="shared" si="5"/>
        <v>1337.78</v>
      </c>
      <c r="E56" s="2">
        <f t="shared" si="5"/>
        <v>1390.837</v>
      </c>
      <c r="F56" s="2">
        <f t="shared" si="5"/>
        <v>1678.3600000000004</v>
      </c>
      <c r="G56" s="2">
        <f t="shared" si="5"/>
        <v>1515.5100000000002</v>
      </c>
      <c r="H56" s="2">
        <f t="shared" si="5"/>
        <v>2406.2199999999998</v>
      </c>
      <c r="I56" s="18">
        <f t="shared" si="5"/>
        <v>1674.8</v>
      </c>
    </row>
    <row r="57" spans="1:9">
      <c r="A57" s="16" t="s">
        <v>42</v>
      </c>
      <c r="B57" s="2">
        <f>AVERAGE(B44:B55)</f>
        <v>116.98916666666666</v>
      </c>
      <c r="C57" s="2">
        <f t="shared" ref="C57:I57" si="6">AVERAGE(C44:C55)</f>
        <v>189.85083333333333</v>
      </c>
      <c r="D57" s="2">
        <f t="shared" si="6"/>
        <v>133.77799999999999</v>
      </c>
      <c r="E57" s="2">
        <f t="shared" si="6"/>
        <v>115.90308333333333</v>
      </c>
      <c r="F57" s="2">
        <f t="shared" si="6"/>
        <v>139.86333333333337</v>
      </c>
      <c r="G57" s="2">
        <f t="shared" si="6"/>
        <v>126.29250000000002</v>
      </c>
      <c r="H57" s="48">
        <f t="shared" si="6"/>
        <v>200.51833333333332</v>
      </c>
      <c r="I57" s="18">
        <f t="shared" si="6"/>
        <v>139.56666666666666</v>
      </c>
    </row>
    <row r="58" spans="1:9">
      <c r="A58" s="16" t="s">
        <v>22</v>
      </c>
      <c r="B58" s="2">
        <f>MEDIAN(B44:B55)</f>
        <v>98.72</v>
      </c>
      <c r="C58" s="2">
        <f t="shared" ref="C58:I58" si="7">MEDIAN(C44:C55)</f>
        <v>142.57</v>
      </c>
      <c r="D58" s="2">
        <f t="shared" si="7"/>
        <v>109.485</v>
      </c>
      <c r="E58" s="2">
        <f t="shared" si="7"/>
        <v>97.435000000000002</v>
      </c>
      <c r="F58" s="2">
        <f t="shared" si="7"/>
        <v>118.30500000000001</v>
      </c>
      <c r="G58" s="2">
        <f t="shared" si="7"/>
        <v>123.815</v>
      </c>
      <c r="H58" s="2">
        <f t="shared" si="7"/>
        <v>238.07499999999999</v>
      </c>
      <c r="I58" s="18">
        <f t="shared" si="7"/>
        <v>132.52000000000001</v>
      </c>
    </row>
    <row r="59" spans="1:9">
      <c r="A59" s="16" t="s">
        <v>23</v>
      </c>
      <c r="B59" s="2">
        <f>MIN(B44:B55)</f>
        <v>47.58</v>
      </c>
      <c r="C59" s="2">
        <f t="shared" ref="C59:I59" si="8">MIN(C44:C55)</f>
        <v>60.44</v>
      </c>
      <c r="D59" s="2">
        <f t="shared" si="8"/>
        <v>47.53</v>
      </c>
      <c r="E59" s="2">
        <f t="shared" si="8"/>
        <v>10.177</v>
      </c>
      <c r="F59" s="2">
        <f t="shared" si="8"/>
        <v>39.479999999999997</v>
      </c>
      <c r="G59" s="2">
        <f t="shared" si="8"/>
        <v>49.39</v>
      </c>
      <c r="H59" s="2">
        <f t="shared" si="8"/>
        <v>89.2</v>
      </c>
      <c r="I59" s="18">
        <f t="shared" si="8"/>
        <v>53.23</v>
      </c>
    </row>
    <row r="60" spans="1:9" ht="13.5" thickBot="1">
      <c r="A60" s="19" t="s">
        <v>24</v>
      </c>
      <c r="B60" s="46">
        <f>MAX(B44:B55)</f>
        <v>201.26</v>
      </c>
      <c r="C60" s="46">
        <f t="shared" ref="C60:I60" si="9">MAX(C44:C55)</f>
        <v>457.5</v>
      </c>
      <c r="D60" s="46">
        <f t="shared" si="9"/>
        <v>274.43</v>
      </c>
      <c r="E60" s="46">
        <f t="shared" si="9"/>
        <v>199.84</v>
      </c>
      <c r="F60" s="46">
        <f t="shared" si="9"/>
        <v>327.76</v>
      </c>
      <c r="G60" s="46">
        <f t="shared" si="9"/>
        <v>218.47</v>
      </c>
      <c r="H60" s="46">
        <f t="shared" si="9"/>
        <v>279.79000000000002</v>
      </c>
      <c r="I60" s="35">
        <f t="shared" si="9"/>
        <v>275.97000000000003</v>
      </c>
    </row>
    <row r="61" spans="1:9">
      <c r="B61" s="25"/>
    </row>
    <row r="62" spans="1:9" ht="14.25">
      <c r="A62" s="25" t="s">
        <v>79</v>
      </c>
      <c r="B62" s="32"/>
      <c r="C62" s="25"/>
      <c r="D62" s="25"/>
      <c r="E62" s="14"/>
      <c r="F62" s="14"/>
    </row>
    <row r="63" spans="1:9" ht="14.25">
      <c r="A63" s="32" t="s">
        <v>80</v>
      </c>
      <c r="B63" s="43"/>
      <c r="C63" s="32"/>
      <c r="D63" s="32"/>
    </row>
    <row r="64" spans="1:9" ht="12.75" customHeight="1">
      <c r="A64" s="227" t="s">
        <v>41</v>
      </c>
      <c r="B64" s="227"/>
      <c r="C64" s="227"/>
      <c r="D64" s="227"/>
      <c r="E64" s="227"/>
      <c r="F64" s="43"/>
    </row>
  </sheetData>
  <mergeCells count="19">
    <mergeCell ref="A64:E64"/>
    <mergeCell ref="J15:K15"/>
    <mergeCell ref="B16:E16"/>
    <mergeCell ref="F16:I16"/>
    <mergeCell ref="J16:K16"/>
    <mergeCell ref="A1:I2"/>
    <mergeCell ref="A4:I4"/>
    <mergeCell ref="A6:I8"/>
    <mergeCell ref="A11:I11"/>
    <mergeCell ref="B42:I42"/>
    <mergeCell ref="A37:I37"/>
    <mergeCell ref="A38:I38"/>
    <mergeCell ref="A39:I39"/>
    <mergeCell ref="A41:I41"/>
    <mergeCell ref="A13:K13"/>
    <mergeCell ref="A14:A17"/>
    <mergeCell ref="B14:K14"/>
    <mergeCell ref="B15:E15"/>
    <mergeCell ref="F15:I15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4"/>
  <sheetViews>
    <sheetView topLeftCell="A34" workbookViewId="0">
      <selection activeCell="J15" sqref="J15:K15"/>
    </sheetView>
  </sheetViews>
  <sheetFormatPr defaultRowHeight="12.75"/>
  <cols>
    <col min="1" max="1" width="22.28515625" customWidth="1"/>
    <col min="3" max="3" width="10.85546875" customWidth="1"/>
    <col min="7" max="7" width="10.5703125" customWidth="1"/>
    <col min="10" max="10" width="12.5703125" customWidth="1"/>
    <col min="11" max="11" width="12.28515625" customWidth="1"/>
  </cols>
  <sheetData>
    <row r="1" spans="1:11">
      <c r="A1" s="215" t="s">
        <v>56</v>
      </c>
      <c r="B1" s="216"/>
      <c r="C1" s="216"/>
      <c r="D1" s="216"/>
      <c r="E1" s="216"/>
      <c r="F1" s="216"/>
      <c r="G1" s="216"/>
      <c r="H1" s="216"/>
      <c r="I1" s="216"/>
    </row>
    <row r="2" spans="1:11">
      <c r="A2" s="216"/>
      <c r="B2" s="216"/>
      <c r="C2" s="216"/>
      <c r="D2" s="216"/>
      <c r="E2" s="216"/>
      <c r="F2" s="216"/>
      <c r="G2" s="216"/>
      <c r="H2" s="216"/>
      <c r="I2" s="216"/>
    </row>
    <row r="4" spans="1:11" ht="15.75">
      <c r="A4" s="149" t="s">
        <v>60</v>
      </c>
      <c r="B4" s="150"/>
      <c r="C4" s="150"/>
      <c r="D4" s="150"/>
      <c r="E4" s="150"/>
      <c r="F4" s="150"/>
      <c r="G4" s="150"/>
      <c r="H4" s="150"/>
      <c r="I4" s="150"/>
    </row>
    <row r="6" spans="1:11">
      <c r="A6" s="151" t="s">
        <v>47</v>
      </c>
      <c r="B6" s="152"/>
      <c r="C6" s="152"/>
      <c r="D6" s="152"/>
      <c r="E6" s="152"/>
      <c r="F6" s="152"/>
      <c r="G6" s="152"/>
      <c r="H6" s="152"/>
      <c r="I6" s="152"/>
    </row>
    <row r="7" spans="1:11">
      <c r="A7" s="152"/>
      <c r="B7" s="152"/>
      <c r="C7" s="152"/>
      <c r="D7" s="152"/>
      <c r="E7" s="152"/>
      <c r="F7" s="152"/>
      <c r="G7" s="152"/>
      <c r="H7" s="152"/>
      <c r="I7" s="152"/>
    </row>
    <row r="8" spans="1:11">
      <c r="A8" s="152"/>
      <c r="B8" s="152"/>
      <c r="C8" s="152"/>
      <c r="D8" s="152"/>
      <c r="E8" s="152"/>
      <c r="F8" s="152"/>
      <c r="G8" s="152"/>
      <c r="H8" s="152"/>
      <c r="I8" s="152"/>
    </row>
    <row r="10" spans="1:11">
      <c r="A10" s="11"/>
      <c r="B10" s="11"/>
      <c r="C10" s="11"/>
      <c r="D10" s="11"/>
      <c r="E10" s="11"/>
      <c r="F10" s="11"/>
      <c r="G10" s="11"/>
      <c r="H10" s="11"/>
      <c r="I10" s="11"/>
    </row>
    <row r="11" spans="1:11">
      <c r="A11" s="212"/>
      <c r="B11" s="212"/>
      <c r="C11" s="212"/>
      <c r="D11" s="212"/>
      <c r="E11" s="212"/>
      <c r="F11" s="212"/>
      <c r="G11" s="212"/>
      <c r="H11" s="212"/>
      <c r="I11" s="212"/>
    </row>
    <row r="12" spans="1:11" ht="13.5" thickBot="1">
      <c r="A12" s="7"/>
      <c r="B12" s="11"/>
      <c r="C12" s="11"/>
      <c r="D12" s="11"/>
      <c r="E12" s="11"/>
      <c r="F12" s="11"/>
      <c r="G12" s="11"/>
      <c r="H12" s="11"/>
      <c r="I12" s="11"/>
    </row>
    <row r="13" spans="1:11">
      <c r="A13" s="186" t="s">
        <v>65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8"/>
    </row>
    <row r="14" spans="1:11">
      <c r="A14" s="221" t="s">
        <v>0</v>
      </c>
      <c r="B14" s="222" t="s">
        <v>1</v>
      </c>
      <c r="C14" s="223"/>
      <c r="D14" s="223"/>
      <c r="E14" s="223"/>
      <c r="F14" s="223"/>
      <c r="G14" s="223"/>
      <c r="H14" s="223"/>
      <c r="I14" s="223"/>
      <c r="J14" s="223"/>
      <c r="K14" s="224"/>
    </row>
    <row r="15" spans="1:11" ht="15.75">
      <c r="A15" s="157"/>
      <c r="B15" s="225" t="s">
        <v>85</v>
      </c>
      <c r="C15" s="226"/>
      <c r="D15" s="226"/>
      <c r="E15" s="226"/>
      <c r="F15" s="164" t="s">
        <v>36</v>
      </c>
      <c r="G15" s="164"/>
      <c r="H15" s="164"/>
      <c r="I15" s="164"/>
      <c r="J15" s="182" t="s">
        <v>89</v>
      </c>
      <c r="K15" s="220"/>
    </row>
    <row r="16" spans="1:11">
      <c r="A16" s="157"/>
      <c r="B16" s="164" t="s">
        <v>5</v>
      </c>
      <c r="C16" s="164"/>
      <c r="D16" s="164"/>
      <c r="E16" s="164"/>
      <c r="F16" s="164" t="s">
        <v>5</v>
      </c>
      <c r="G16" s="164"/>
      <c r="H16" s="164"/>
      <c r="I16" s="164"/>
      <c r="J16" s="218" t="s">
        <v>5</v>
      </c>
      <c r="K16" s="220"/>
    </row>
    <row r="17" spans="1:11">
      <c r="A17" s="157"/>
      <c r="B17" s="1" t="s">
        <v>7</v>
      </c>
      <c r="C17" s="2" t="s">
        <v>6</v>
      </c>
      <c r="D17" s="1" t="s">
        <v>2</v>
      </c>
      <c r="E17" s="2" t="s">
        <v>32</v>
      </c>
      <c r="F17" s="1" t="s">
        <v>7</v>
      </c>
      <c r="G17" s="2" t="s">
        <v>6</v>
      </c>
      <c r="H17" s="1" t="s">
        <v>2</v>
      </c>
      <c r="I17" s="2" t="s">
        <v>32</v>
      </c>
      <c r="J17" s="2" t="s">
        <v>62</v>
      </c>
      <c r="K17" s="36" t="s">
        <v>63</v>
      </c>
    </row>
    <row r="18" spans="1:11">
      <c r="A18" s="16" t="s">
        <v>8</v>
      </c>
      <c r="B18" s="2">
        <v>13.664</v>
      </c>
      <c r="C18" s="2">
        <v>0.58799999999999997</v>
      </c>
      <c r="D18" s="2">
        <v>14.118</v>
      </c>
      <c r="E18" s="2">
        <v>5.3780000000000001</v>
      </c>
      <c r="F18" s="2">
        <v>31.617999999999999</v>
      </c>
      <c r="G18" s="2">
        <v>3.8780000000000001</v>
      </c>
      <c r="H18" s="2">
        <v>6.46</v>
      </c>
      <c r="I18" s="2">
        <v>23.809000000000001</v>
      </c>
      <c r="J18" s="2">
        <v>25.582999999999998</v>
      </c>
      <c r="K18" s="36">
        <v>37.265000000000001</v>
      </c>
    </row>
    <row r="19" spans="1:11">
      <c r="A19" s="16" t="s">
        <v>9</v>
      </c>
      <c r="B19" s="2">
        <v>6.7210000000000001</v>
      </c>
      <c r="C19" s="2">
        <v>0.39</v>
      </c>
      <c r="D19" s="2">
        <v>13.981</v>
      </c>
      <c r="E19" s="2">
        <v>3.4990000000000001</v>
      </c>
      <c r="F19" s="2">
        <v>11.69</v>
      </c>
      <c r="G19" s="2">
        <v>2.8079999999999998</v>
      </c>
      <c r="H19" s="2">
        <v>4.6079999999999997</v>
      </c>
      <c r="I19" s="2">
        <v>13.395</v>
      </c>
      <c r="J19" s="2">
        <v>13.939</v>
      </c>
      <c r="K19" s="36">
        <v>35.835000000000001</v>
      </c>
    </row>
    <row r="20" spans="1:11">
      <c r="A20" s="16" t="s">
        <v>10</v>
      </c>
      <c r="B20" s="2">
        <v>1.6739999999999999</v>
      </c>
      <c r="C20" s="2">
        <v>0.48799999999999999</v>
      </c>
      <c r="D20" s="2">
        <v>5.0670000000000002</v>
      </c>
      <c r="E20" s="2">
        <v>0.65400000000000003</v>
      </c>
      <c r="F20" s="2">
        <v>8.077</v>
      </c>
      <c r="G20" s="2">
        <v>1.9910000000000001</v>
      </c>
      <c r="H20" s="2">
        <v>5.0019999999999998</v>
      </c>
      <c r="I20" s="2">
        <v>7.7350000000000003</v>
      </c>
      <c r="J20" s="2">
        <v>17.643000000000001</v>
      </c>
      <c r="K20" s="36">
        <v>40.758000000000003</v>
      </c>
    </row>
    <row r="21" spans="1:11">
      <c r="A21" s="16" t="s">
        <v>11</v>
      </c>
      <c r="B21" s="2">
        <v>2.3E-2</v>
      </c>
      <c r="C21" s="2">
        <v>2.3E-2</v>
      </c>
      <c r="D21" s="2">
        <v>0.93799999999999994</v>
      </c>
      <c r="E21" s="2">
        <v>0</v>
      </c>
      <c r="F21" s="2">
        <v>6.008</v>
      </c>
      <c r="G21" s="2">
        <v>1.357</v>
      </c>
      <c r="H21" s="2">
        <v>1.8939999999999999</v>
      </c>
      <c r="I21" s="2">
        <v>5.2759999999999998</v>
      </c>
      <c r="J21" s="2">
        <v>18.991</v>
      </c>
      <c r="K21" s="36">
        <v>39.334699999999998</v>
      </c>
    </row>
    <row r="22" spans="1:11">
      <c r="A22" s="16" t="s">
        <v>12</v>
      </c>
      <c r="B22" s="2">
        <v>0.39500000000000002</v>
      </c>
      <c r="C22" s="2">
        <v>3.5999999999999997E-2</v>
      </c>
      <c r="D22" s="2">
        <v>2.3039999999999998</v>
      </c>
      <c r="E22" s="2">
        <v>0.60499999999999998</v>
      </c>
      <c r="F22" s="2">
        <v>4.7670000000000003</v>
      </c>
      <c r="G22" s="2">
        <v>1.3680000000000001</v>
      </c>
      <c r="H22" s="2">
        <v>1.8939999999999999</v>
      </c>
      <c r="I22" s="2">
        <v>3.92</v>
      </c>
      <c r="J22" s="2">
        <v>14.727</v>
      </c>
      <c r="K22" s="36">
        <v>41.027000000000001</v>
      </c>
    </row>
    <row r="23" spans="1:11">
      <c r="A23" s="16" t="s">
        <v>13</v>
      </c>
      <c r="B23" s="2">
        <v>0.63800000000000001</v>
      </c>
      <c r="C23" s="2">
        <v>0</v>
      </c>
      <c r="D23" s="2">
        <v>0.71499999999999997</v>
      </c>
      <c r="E23" s="2">
        <v>1.204</v>
      </c>
      <c r="F23" s="2">
        <v>2.2919999999999998</v>
      </c>
      <c r="G23" s="2">
        <v>0.88400000000000001</v>
      </c>
      <c r="H23" s="2">
        <v>1.2689999999999999</v>
      </c>
      <c r="I23" s="2">
        <v>3.3849999999999998</v>
      </c>
      <c r="J23" s="2">
        <v>7.625</v>
      </c>
      <c r="K23" s="36">
        <v>46.834000000000003</v>
      </c>
    </row>
    <row r="24" spans="1:11">
      <c r="A24" s="16" t="s">
        <v>14</v>
      </c>
      <c r="B24" s="2">
        <v>0</v>
      </c>
      <c r="C24" s="2">
        <v>0.1</v>
      </c>
      <c r="D24" s="2">
        <v>0.255</v>
      </c>
      <c r="E24" s="2">
        <v>0.53900000000000003</v>
      </c>
      <c r="F24" s="2">
        <v>1.1419999999999999</v>
      </c>
      <c r="G24" s="2">
        <v>0.47799999999999998</v>
      </c>
      <c r="H24" s="2">
        <v>1.151</v>
      </c>
      <c r="I24" s="2">
        <v>1.2549999999999999</v>
      </c>
      <c r="J24" s="2">
        <v>2.4319999999999999</v>
      </c>
      <c r="K24" s="36">
        <v>46.838999999999999</v>
      </c>
    </row>
    <row r="25" spans="1:11">
      <c r="A25" s="16" t="s">
        <v>15</v>
      </c>
      <c r="B25" s="2">
        <v>0</v>
      </c>
      <c r="C25" s="2">
        <v>0</v>
      </c>
      <c r="D25" s="2">
        <v>0</v>
      </c>
      <c r="E25" s="2">
        <v>0</v>
      </c>
      <c r="F25" s="2">
        <v>1.042</v>
      </c>
      <c r="G25" s="2">
        <v>0.33800000000000002</v>
      </c>
      <c r="H25" s="2">
        <v>0.312</v>
      </c>
      <c r="I25" s="2">
        <v>0.80500000000000005</v>
      </c>
      <c r="J25" s="2">
        <v>6.843</v>
      </c>
      <c r="K25" s="36">
        <v>43.121000000000002</v>
      </c>
    </row>
    <row r="26" spans="1:11">
      <c r="A26" s="16" t="s">
        <v>16</v>
      </c>
      <c r="B26" s="2">
        <v>0.46200000000000002</v>
      </c>
      <c r="C26" s="2">
        <v>0.46100000000000002</v>
      </c>
      <c r="D26" s="2">
        <v>0.499</v>
      </c>
      <c r="E26" s="2">
        <v>0.38700000000000001</v>
      </c>
      <c r="F26" s="2">
        <v>3.7650000000000001</v>
      </c>
      <c r="G26" s="2">
        <v>0.42399999999999999</v>
      </c>
      <c r="H26" s="2">
        <v>0.54800000000000004</v>
      </c>
      <c r="I26" s="2">
        <v>2.327</v>
      </c>
      <c r="J26" s="2">
        <v>9.9260000000000002</v>
      </c>
      <c r="K26" s="36">
        <v>42.287999999999997</v>
      </c>
    </row>
    <row r="27" spans="1:11">
      <c r="A27" s="16" t="s">
        <v>17</v>
      </c>
      <c r="B27" s="2">
        <v>1.4590000000000001</v>
      </c>
      <c r="C27" s="2">
        <v>0.13800000000000001</v>
      </c>
      <c r="D27" s="2">
        <v>0.69699999999999995</v>
      </c>
      <c r="E27" s="2">
        <v>0.94499999999999995</v>
      </c>
      <c r="F27" s="2">
        <v>7.5149999999999997</v>
      </c>
      <c r="G27" s="2">
        <v>1.835</v>
      </c>
      <c r="H27" s="2">
        <v>2.4039999999999999</v>
      </c>
      <c r="I27" s="2">
        <v>5.819</v>
      </c>
      <c r="J27" s="2">
        <v>16.721</v>
      </c>
      <c r="K27" s="36">
        <v>42.095999999999997</v>
      </c>
    </row>
    <row r="28" spans="1:11">
      <c r="A28" s="16" t="s">
        <v>18</v>
      </c>
      <c r="B28" s="2">
        <v>3.5</v>
      </c>
      <c r="C28" s="2">
        <v>0.17899999999999999</v>
      </c>
      <c r="D28" s="2">
        <v>0.63700000000000001</v>
      </c>
      <c r="E28" s="2">
        <v>1.2270000000000001</v>
      </c>
      <c r="F28" s="2">
        <v>21.911000000000001</v>
      </c>
      <c r="G28" s="2">
        <v>2.9620000000000002</v>
      </c>
      <c r="H28" s="2">
        <v>3.7679999999999998</v>
      </c>
      <c r="I28" s="2">
        <v>15.76</v>
      </c>
      <c r="J28" s="2">
        <v>18.029</v>
      </c>
      <c r="K28" s="36">
        <v>26.077999999999999</v>
      </c>
    </row>
    <row r="29" spans="1:11">
      <c r="A29" s="16" t="s">
        <v>19</v>
      </c>
      <c r="B29" s="2">
        <v>5.9119999999999999</v>
      </c>
      <c r="C29" s="2">
        <v>0.77100000000000002</v>
      </c>
      <c r="D29" s="2">
        <v>3.218</v>
      </c>
      <c r="E29" s="2">
        <v>2.907</v>
      </c>
      <c r="F29" s="2">
        <v>11.141999999999999</v>
      </c>
      <c r="G29" s="2">
        <v>2.2320000000000002</v>
      </c>
      <c r="H29" s="2">
        <v>3.5209999999999999</v>
      </c>
      <c r="I29" s="2">
        <v>9.8610000000000007</v>
      </c>
      <c r="J29" s="37">
        <v>20.172999999999998</v>
      </c>
      <c r="K29" s="34">
        <v>31.164000000000001</v>
      </c>
    </row>
    <row r="30" spans="1:11">
      <c r="A30" s="16" t="s">
        <v>20</v>
      </c>
      <c r="B30" s="2">
        <f t="shared" ref="B30:K30" si="0">SUM(B18:B29)</f>
        <v>34.448</v>
      </c>
      <c r="C30" s="2">
        <f t="shared" si="0"/>
        <v>3.1739999999999995</v>
      </c>
      <c r="D30" s="2">
        <f t="shared" si="0"/>
        <v>42.429000000000016</v>
      </c>
      <c r="E30" s="2">
        <f t="shared" si="0"/>
        <v>17.345000000000002</v>
      </c>
      <c r="F30" s="2">
        <f t="shared" si="0"/>
        <v>110.96899999999999</v>
      </c>
      <c r="G30" s="2">
        <f t="shared" si="0"/>
        <v>20.554999999999996</v>
      </c>
      <c r="H30" s="2">
        <f t="shared" si="0"/>
        <v>32.830999999999996</v>
      </c>
      <c r="I30" s="2">
        <f t="shared" si="0"/>
        <v>93.347000000000008</v>
      </c>
      <c r="J30" s="2">
        <f t="shared" si="0"/>
        <v>172.63200000000001</v>
      </c>
      <c r="K30" s="2">
        <f t="shared" si="0"/>
        <v>472.63969999999995</v>
      </c>
    </row>
    <row r="31" spans="1:11">
      <c r="A31" s="16" t="s">
        <v>42</v>
      </c>
      <c r="B31" s="2">
        <f>AVERAGE(B18:B29)</f>
        <v>2.8706666666666667</v>
      </c>
      <c r="C31" s="2">
        <f t="shared" ref="C31:K31" si="1">AVERAGE(C18:C29)</f>
        <v>0.26449999999999996</v>
      </c>
      <c r="D31" s="2">
        <f t="shared" si="1"/>
        <v>3.5357500000000015</v>
      </c>
      <c r="E31" s="2">
        <f t="shared" si="1"/>
        <v>1.4454166666666668</v>
      </c>
      <c r="F31" s="2">
        <f t="shared" si="1"/>
        <v>9.2474166666666662</v>
      </c>
      <c r="G31" s="2">
        <f t="shared" si="1"/>
        <v>1.7129166666666664</v>
      </c>
      <c r="H31" s="2">
        <f t="shared" si="1"/>
        <v>2.7359166666666663</v>
      </c>
      <c r="I31" s="2">
        <f t="shared" si="1"/>
        <v>7.7789166666666674</v>
      </c>
      <c r="J31" s="2">
        <f t="shared" si="1"/>
        <v>14.386000000000001</v>
      </c>
      <c r="K31" s="2">
        <f t="shared" si="1"/>
        <v>39.386641666666662</v>
      </c>
    </row>
    <row r="32" spans="1:11">
      <c r="A32" s="16" t="s">
        <v>22</v>
      </c>
      <c r="B32" s="2">
        <f>MEDIAN(B18:B29)</f>
        <v>1.0485</v>
      </c>
      <c r="C32" s="2">
        <f t="shared" ref="C32:K32" si="2">MEDIAN(C18:C29)</f>
        <v>0.1585</v>
      </c>
      <c r="D32" s="2">
        <f t="shared" si="2"/>
        <v>0.82650000000000001</v>
      </c>
      <c r="E32" s="2">
        <f t="shared" si="2"/>
        <v>0.79949999999999999</v>
      </c>
      <c r="F32" s="2">
        <f t="shared" si="2"/>
        <v>6.7614999999999998</v>
      </c>
      <c r="G32" s="2">
        <f t="shared" si="2"/>
        <v>1.6015000000000001</v>
      </c>
      <c r="H32" s="2">
        <f t="shared" si="2"/>
        <v>2.149</v>
      </c>
      <c r="I32" s="2">
        <f t="shared" si="2"/>
        <v>5.5474999999999994</v>
      </c>
      <c r="J32" s="2">
        <f t="shared" si="2"/>
        <v>15.724</v>
      </c>
      <c r="K32" s="2">
        <f t="shared" si="2"/>
        <v>40.892499999999998</v>
      </c>
    </row>
    <row r="33" spans="1:11">
      <c r="A33" s="16" t="s">
        <v>23</v>
      </c>
      <c r="B33" s="2">
        <f>MIN(B18:B29)</f>
        <v>0</v>
      </c>
      <c r="C33" s="2">
        <f t="shared" ref="C33:K33" si="3">MIN(C18:C29)</f>
        <v>0</v>
      </c>
      <c r="D33" s="2">
        <f t="shared" si="3"/>
        <v>0</v>
      </c>
      <c r="E33" s="2">
        <f t="shared" si="3"/>
        <v>0</v>
      </c>
      <c r="F33" s="2">
        <f t="shared" si="3"/>
        <v>1.042</v>
      </c>
      <c r="G33" s="2">
        <f t="shared" si="3"/>
        <v>0.33800000000000002</v>
      </c>
      <c r="H33" s="2">
        <f t="shared" si="3"/>
        <v>0.312</v>
      </c>
      <c r="I33" s="2">
        <f t="shared" si="3"/>
        <v>0.80500000000000005</v>
      </c>
      <c r="J33" s="2">
        <f t="shared" si="3"/>
        <v>2.4319999999999999</v>
      </c>
      <c r="K33" s="2">
        <f t="shared" si="3"/>
        <v>26.077999999999999</v>
      </c>
    </row>
    <row r="34" spans="1:11">
      <c r="A34" s="16" t="s">
        <v>24</v>
      </c>
      <c r="B34" s="2">
        <f>MAX(B18:B29)</f>
        <v>13.664</v>
      </c>
      <c r="C34" s="2">
        <f t="shared" ref="C34:K34" si="4">MAX(C18:C29)</f>
        <v>0.77100000000000002</v>
      </c>
      <c r="D34" s="2">
        <f t="shared" si="4"/>
        <v>14.118</v>
      </c>
      <c r="E34" s="2">
        <f t="shared" si="4"/>
        <v>5.3780000000000001</v>
      </c>
      <c r="F34" s="2">
        <f t="shared" si="4"/>
        <v>31.617999999999999</v>
      </c>
      <c r="G34" s="2">
        <f t="shared" si="4"/>
        <v>3.8780000000000001</v>
      </c>
      <c r="H34" s="2">
        <f t="shared" si="4"/>
        <v>6.46</v>
      </c>
      <c r="I34" s="2">
        <f t="shared" si="4"/>
        <v>23.809000000000001</v>
      </c>
      <c r="J34" s="2">
        <f t="shared" si="4"/>
        <v>25.582999999999998</v>
      </c>
      <c r="K34" s="2">
        <f t="shared" si="4"/>
        <v>46.838999999999999</v>
      </c>
    </row>
    <row r="35" spans="1:11" ht="13.5" thickBot="1">
      <c r="A35" s="19" t="s">
        <v>25</v>
      </c>
      <c r="B35" s="20">
        <v>0</v>
      </c>
      <c r="C35" s="20">
        <v>0</v>
      </c>
      <c r="D35" s="20">
        <v>0</v>
      </c>
      <c r="E35" s="20">
        <v>0</v>
      </c>
      <c r="F35" s="31">
        <v>11</v>
      </c>
      <c r="G35" s="20">
        <v>0</v>
      </c>
      <c r="H35" s="20">
        <v>0</v>
      </c>
      <c r="I35" s="31">
        <v>7</v>
      </c>
      <c r="J35" s="20">
        <v>0</v>
      </c>
      <c r="K35" s="39">
        <v>0</v>
      </c>
    </row>
    <row r="36" spans="1:11">
      <c r="B36" s="8"/>
      <c r="C36" s="11"/>
      <c r="D36" s="11"/>
      <c r="E36" s="11"/>
      <c r="F36" s="11"/>
      <c r="G36" s="11"/>
      <c r="H36" s="11"/>
      <c r="I36" s="11"/>
    </row>
    <row r="37" spans="1:11" ht="15.75">
      <c r="A37" s="201" t="s">
        <v>48</v>
      </c>
      <c r="B37" s="201"/>
      <c r="C37" s="201"/>
      <c r="D37" s="201"/>
      <c r="E37" s="201"/>
      <c r="F37" s="201"/>
      <c r="G37" s="201"/>
      <c r="H37" s="201"/>
      <c r="I37" s="201"/>
    </row>
    <row r="38" spans="1:11">
      <c r="A38" s="201" t="s">
        <v>49</v>
      </c>
      <c r="B38" s="201"/>
      <c r="C38" s="201"/>
      <c r="D38" s="201"/>
      <c r="E38" s="201"/>
      <c r="F38" s="201"/>
      <c r="G38" s="201"/>
      <c r="H38" s="201"/>
      <c r="I38" s="201"/>
    </row>
    <row r="39" spans="1:11" ht="15.75">
      <c r="A39" s="201" t="s">
        <v>64</v>
      </c>
      <c r="B39" s="201"/>
      <c r="C39" s="201"/>
      <c r="D39" s="201"/>
      <c r="E39" s="201"/>
      <c r="F39" s="201"/>
      <c r="G39" s="201"/>
      <c r="H39" s="201"/>
      <c r="I39" s="201"/>
    </row>
    <row r="40" spans="1:11" ht="13.5" thickBot="1"/>
    <row r="41" spans="1:11" ht="15" thickBot="1">
      <c r="A41" s="196" t="s">
        <v>61</v>
      </c>
      <c r="B41" s="197"/>
      <c r="C41" s="197"/>
      <c r="D41" s="197"/>
      <c r="E41" s="197"/>
      <c r="F41" s="197"/>
      <c r="G41" s="197"/>
      <c r="H41" s="197"/>
      <c r="I41" s="198"/>
    </row>
    <row r="42" spans="1:11">
      <c r="A42" s="58" t="s">
        <v>0</v>
      </c>
      <c r="B42" s="228" t="s">
        <v>5</v>
      </c>
      <c r="C42" s="229"/>
      <c r="D42" s="229"/>
      <c r="E42" s="229"/>
      <c r="F42" s="229"/>
      <c r="G42" s="229"/>
      <c r="H42" s="229"/>
      <c r="I42" s="230"/>
    </row>
    <row r="43" spans="1:11" ht="87">
      <c r="A43" s="16"/>
      <c r="B43" s="13" t="s">
        <v>7</v>
      </c>
      <c r="C43" s="13" t="s">
        <v>6</v>
      </c>
      <c r="D43" s="13" t="s">
        <v>26</v>
      </c>
      <c r="E43" s="13" t="s">
        <v>33</v>
      </c>
      <c r="F43" s="13" t="s">
        <v>37</v>
      </c>
      <c r="G43" s="13" t="s">
        <v>32</v>
      </c>
      <c r="H43" s="13" t="s">
        <v>30</v>
      </c>
      <c r="I43" s="22" t="s">
        <v>31</v>
      </c>
    </row>
    <row r="44" spans="1:11">
      <c r="A44" s="16" t="s">
        <v>8</v>
      </c>
      <c r="B44" s="9">
        <v>101.92</v>
      </c>
      <c r="C44" s="9">
        <v>43.5</v>
      </c>
      <c r="D44" s="33" t="s">
        <v>34</v>
      </c>
      <c r="E44" s="10">
        <v>134.96</v>
      </c>
      <c r="F44" s="10">
        <v>106.44</v>
      </c>
      <c r="G44" s="10">
        <v>95.7</v>
      </c>
      <c r="H44" s="10">
        <v>142.77000000000001</v>
      </c>
      <c r="I44" s="23">
        <v>126.9</v>
      </c>
    </row>
    <row r="45" spans="1:11">
      <c r="A45" s="16" t="s">
        <v>9</v>
      </c>
      <c r="B45" s="2">
        <v>90.76</v>
      </c>
      <c r="C45" s="2">
        <v>90.43</v>
      </c>
      <c r="D45" s="2">
        <v>114.8</v>
      </c>
      <c r="E45" s="4">
        <v>391.23</v>
      </c>
      <c r="F45" s="4">
        <v>374.63</v>
      </c>
      <c r="G45" s="4">
        <v>373.59</v>
      </c>
      <c r="H45" s="4">
        <v>329.44</v>
      </c>
      <c r="I45" s="24">
        <v>415.31</v>
      </c>
    </row>
    <row r="46" spans="1:11">
      <c r="A46" s="16" t="s">
        <v>10</v>
      </c>
      <c r="B46" s="42">
        <v>142.80000000000001</v>
      </c>
      <c r="C46" s="2">
        <v>63.64</v>
      </c>
      <c r="D46" s="2">
        <v>56.79</v>
      </c>
      <c r="E46" s="4">
        <v>50.48</v>
      </c>
      <c r="F46" s="4">
        <v>79.069999999999993</v>
      </c>
      <c r="G46" s="4">
        <v>68.78</v>
      </c>
      <c r="H46" s="4">
        <v>254.52</v>
      </c>
      <c r="I46" s="24">
        <v>93.41</v>
      </c>
    </row>
    <row r="47" spans="1:11">
      <c r="A47" s="16" t="s">
        <v>11</v>
      </c>
      <c r="B47" s="2">
        <v>73.459999999999994</v>
      </c>
      <c r="C47" s="2">
        <v>75.77</v>
      </c>
      <c r="D47" s="2">
        <v>104.93</v>
      </c>
      <c r="E47" s="4">
        <v>84.31</v>
      </c>
      <c r="F47" s="2">
        <v>122.16</v>
      </c>
      <c r="G47" s="4">
        <v>90.57</v>
      </c>
      <c r="H47" s="4">
        <v>122.96</v>
      </c>
      <c r="I47" s="24">
        <v>96.12</v>
      </c>
    </row>
    <row r="48" spans="1:11">
      <c r="A48" s="16" t="s">
        <v>12</v>
      </c>
      <c r="B48" s="2">
        <v>141.19</v>
      </c>
      <c r="C48" s="2">
        <v>125.74</v>
      </c>
      <c r="D48" s="1" t="s">
        <v>34</v>
      </c>
      <c r="E48" s="4">
        <v>93.66</v>
      </c>
      <c r="F48" s="4">
        <v>169.61</v>
      </c>
      <c r="G48" s="4">
        <v>98.59</v>
      </c>
      <c r="H48" s="4">
        <v>174.32</v>
      </c>
      <c r="I48" s="24">
        <v>136.61000000000001</v>
      </c>
    </row>
    <row r="49" spans="1:9">
      <c r="A49" s="16" t="s">
        <v>13</v>
      </c>
      <c r="B49" s="2">
        <v>319.48</v>
      </c>
      <c r="C49" s="2">
        <v>209.83</v>
      </c>
      <c r="D49" s="2">
        <v>91.36</v>
      </c>
      <c r="E49" s="4">
        <v>127.13</v>
      </c>
      <c r="F49" s="4">
        <v>223.4</v>
      </c>
      <c r="G49" s="4">
        <v>214.32</v>
      </c>
      <c r="H49" s="4">
        <v>195.11</v>
      </c>
      <c r="I49" s="24">
        <v>253.93</v>
      </c>
    </row>
    <row r="50" spans="1:9">
      <c r="A50" s="16" t="s">
        <v>14</v>
      </c>
      <c r="B50" s="2">
        <v>54.1</v>
      </c>
      <c r="C50" s="2">
        <v>69.09</v>
      </c>
      <c r="D50" s="2">
        <v>50.67</v>
      </c>
      <c r="E50" s="4">
        <v>45.46</v>
      </c>
      <c r="F50" s="4">
        <v>64.97</v>
      </c>
      <c r="G50" s="4">
        <v>59.36</v>
      </c>
      <c r="H50" s="4">
        <v>74.02</v>
      </c>
      <c r="I50" s="24">
        <v>45.64</v>
      </c>
    </row>
    <row r="51" spans="1:9">
      <c r="A51" s="16" t="s">
        <v>15</v>
      </c>
      <c r="B51" s="2">
        <v>82.92</v>
      </c>
      <c r="C51" s="2">
        <v>108.82</v>
      </c>
      <c r="D51" s="1" t="s">
        <v>34</v>
      </c>
      <c r="E51" s="4">
        <v>169.73</v>
      </c>
      <c r="F51" s="4">
        <v>260.95999999999998</v>
      </c>
      <c r="G51" s="4">
        <v>141.99</v>
      </c>
      <c r="H51" s="4">
        <v>154.54</v>
      </c>
      <c r="I51" s="24">
        <v>90.5</v>
      </c>
    </row>
    <row r="52" spans="1:9">
      <c r="A52" s="16" t="s">
        <v>16</v>
      </c>
      <c r="B52" s="2">
        <v>85.1</v>
      </c>
      <c r="C52" s="2">
        <v>105.55</v>
      </c>
      <c r="D52" s="2">
        <v>36.4</v>
      </c>
      <c r="E52" s="4">
        <v>66.19</v>
      </c>
      <c r="F52" s="4">
        <v>75.819999999999993</v>
      </c>
      <c r="G52" s="4">
        <v>94.02</v>
      </c>
      <c r="H52" s="4">
        <v>113.56</v>
      </c>
      <c r="I52" s="24">
        <v>109.61</v>
      </c>
    </row>
    <row r="53" spans="1:9">
      <c r="A53" s="16" t="s">
        <v>17</v>
      </c>
      <c r="B53" s="2">
        <v>80.680000000000007</v>
      </c>
      <c r="C53" s="2">
        <v>74.790000000000006</v>
      </c>
      <c r="D53" s="1" t="s">
        <v>34</v>
      </c>
      <c r="E53" s="4">
        <v>93.01</v>
      </c>
      <c r="F53" s="4">
        <v>102.19</v>
      </c>
      <c r="G53" s="4">
        <v>160.36000000000001</v>
      </c>
      <c r="H53" s="4">
        <v>124.76</v>
      </c>
      <c r="I53" s="24">
        <v>56.71</v>
      </c>
    </row>
    <row r="54" spans="1:9">
      <c r="A54" s="16" t="s">
        <v>18</v>
      </c>
      <c r="B54" s="2">
        <v>142.91999999999999</v>
      </c>
      <c r="C54" s="2">
        <v>179.53</v>
      </c>
      <c r="D54" s="1" t="s">
        <v>34</v>
      </c>
      <c r="E54" s="4">
        <v>180.71</v>
      </c>
      <c r="F54" s="4">
        <v>152.36000000000001</v>
      </c>
      <c r="G54" s="4">
        <v>324.97000000000003</v>
      </c>
      <c r="H54" s="4">
        <v>344.88</v>
      </c>
      <c r="I54" s="24">
        <v>251.19</v>
      </c>
    </row>
    <row r="55" spans="1:9">
      <c r="A55" s="16" t="s">
        <v>19</v>
      </c>
      <c r="B55" s="2">
        <v>264.27999999999997</v>
      </c>
      <c r="C55" s="2">
        <v>297.95</v>
      </c>
      <c r="D55" s="2">
        <v>189.54</v>
      </c>
      <c r="E55" s="4">
        <v>169.65</v>
      </c>
      <c r="F55" s="4">
        <v>442.92</v>
      </c>
      <c r="G55" s="4">
        <v>171.23</v>
      </c>
      <c r="H55" s="44">
        <v>451.74</v>
      </c>
      <c r="I55" s="24">
        <v>424.83</v>
      </c>
    </row>
    <row r="56" spans="1:9">
      <c r="A56" s="16" t="s">
        <v>35</v>
      </c>
      <c r="B56" s="2">
        <f>SUM(B44:B55)</f>
        <v>1579.6100000000001</v>
      </c>
      <c r="C56" s="2">
        <f t="shared" ref="C56:I56" si="5">SUM(C44:C55)</f>
        <v>1444.6399999999999</v>
      </c>
      <c r="D56" s="1">
        <f>SUM(D45:D55)</f>
        <v>644.49</v>
      </c>
      <c r="E56" s="2">
        <f t="shared" si="5"/>
        <v>1606.5200000000002</v>
      </c>
      <c r="F56" s="2">
        <f t="shared" si="5"/>
        <v>2174.5300000000002</v>
      </c>
      <c r="G56" s="2">
        <f t="shared" si="5"/>
        <v>1893.4800000000002</v>
      </c>
      <c r="H56" s="2">
        <f t="shared" si="5"/>
        <v>2482.62</v>
      </c>
      <c r="I56" s="18">
        <f t="shared" si="5"/>
        <v>2100.7600000000002</v>
      </c>
    </row>
    <row r="57" spans="1:9">
      <c r="A57" s="16" t="s">
        <v>42</v>
      </c>
      <c r="B57" s="2">
        <f>AVERAGE(B44:B55)</f>
        <v>131.63416666666669</v>
      </c>
      <c r="C57" s="2">
        <f t="shared" ref="C57:I57" si="6">AVERAGE(C44:C55)</f>
        <v>120.38666666666666</v>
      </c>
      <c r="D57" s="1">
        <f>AVERAGE(D45:D55)</f>
        <v>92.070000000000007</v>
      </c>
      <c r="E57" s="2">
        <f t="shared" si="6"/>
        <v>133.87666666666669</v>
      </c>
      <c r="F57" s="2">
        <f t="shared" si="6"/>
        <v>181.21083333333334</v>
      </c>
      <c r="G57" s="2">
        <f t="shared" si="6"/>
        <v>157.79000000000002</v>
      </c>
      <c r="H57" s="48">
        <f t="shared" si="6"/>
        <v>206.88499999999999</v>
      </c>
      <c r="I57" s="18">
        <f t="shared" si="6"/>
        <v>175.06333333333336</v>
      </c>
    </row>
    <row r="58" spans="1:9">
      <c r="A58" s="16" t="s">
        <v>22</v>
      </c>
      <c r="B58" s="2">
        <f>MEDIAN(B44:B55)</f>
        <v>96.34</v>
      </c>
      <c r="C58" s="2">
        <f>MEDIAN(C44:C55)</f>
        <v>97.990000000000009</v>
      </c>
      <c r="D58" s="1">
        <f>MEDIAN(D45:D55)</f>
        <v>91.36</v>
      </c>
      <c r="E58" s="2">
        <f>MEDIAN(E44:E55)</f>
        <v>110.395</v>
      </c>
      <c r="F58" s="2">
        <f>MEDIAN(F44:F55)</f>
        <v>137.26</v>
      </c>
      <c r="G58" s="2">
        <f>MEDIAN(G44:G55)</f>
        <v>120.29</v>
      </c>
      <c r="H58" s="2">
        <f>MEDIAN(H44:H55)</f>
        <v>164.43</v>
      </c>
      <c r="I58" s="18">
        <f>MEDIAN(I44:I55)</f>
        <v>118.255</v>
      </c>
    </row>
    <row r="59" spans="1:9">
      <c r="A59" s="16" t="s">
        <v>23</v>
      </c>
      <c r="B59" s="2">
        <f>MIN(B44:B55)</f>
        <v>54.1</v>
      </c>
      <c r="C59" s="2">
        <f>MIN(C44:C55)</f>
        <v>43.5</v>
      </c>
      <c r="D59" s="1">
        <f>MIN(D45:D55)</f>
        <v>36.4</v>
      </c>
      <c r="E59" s="2">
        <f>MIN(E44:E55)</f>
        <v>45.46</v>
      </c>
      <c r="F59" s="2">
        <f>MIN(F44:F55)</f>
        <v>64.97</v>
      </c>
      <c r="G59" s="2">
        <f>MIN(G44:G55)</f>
        <v>59.36</v>
      </c>
      <c r="H59" s="2">
        <f>MIN(H44:H55)</f>
        <v>74.02</v>
      </c>
      <c r="I59" s="18">
        <f>MIN(I44:I55)</f>
        <v>45.64</v>
      </c>
    </row>
    <row r="60" spans="1:9" ht="13.5" thickBot="1">
      <c r="A60" s="19" t="s">
        <v>24</v>
      </c>
      <c r="B60" s="20">
        <f>MAX(B44:B55)</f>
        <v>319.48</v>
      </c>
      <c r="C60" s="20">
        <f>MAX(C44:C55)</f>
        <v>297.95</v>
      </c>
      <c r="D60" s="45">
        <f>MAX(D45:D55)</f>
        <v>189.54</v>
      </c>
      <c r="E60" s="20">
        <f>MAX(E44:E55)</f>
        <v>391.23</v>
      </c>
      <c r="F60" s="20">
        <f>MAX(F44:F55)</f>
        <v>442.92</v>
      </c>
      <c r="G60" s="20">
        <f>MAX(G44:G55)</f>
        <v>373.59</v>
      </c>
      <c r="H60" s="20">
        <f>MAX(H44:H55)</f>
        <v>451.74</v>
      </c>
      <c r="I60" s="21">
        <f>MAX(I44:I55)</f>
        <v>424.83</v>
      </c>
    </row>
    <row r="62" spans="1:9" ht="14.25">
      <c r="A62" s="25" t="s">
        <v>51</v>
      </c>
      <c r="B62" s="25"/>
      <c r="C62" s="25"/>
      <c r="D62" s="25"/>
      <c r="E62" s="14"/>
      <c r="F62" s="14"/>
    </row>
    <row r="63" spans="1:9" ht="14.25">
      <c r="A63" s="32" t="s">
        <v>52</v>
      </c>
      <c r="B63" s="32"/>
      <c r="C63" s="32"/>
      <c r="D63" s="32"/>
    </row>
    <row r="64" spans="1:9" ht="12.75" customHeight="1">
      <c r="A64" s="170" t="s">
        <v>41</v>
      </c>
      <c r="B64" s="170"/>
      <c r="C64" s="170"/>
      <c r="D64" s="170"/>
      <c r="E64" s="170"/>
      <c r="F64" s="170"/>
    </row>
  </sheetData>
  <mergeCells count="19">
    <mergeCell ref="J15:K15"/>
    <mergeCell ref="J16:K16"/>
    <mergeCell ref="A14:A17"/>
    <mergeCell ref="B15:E15"/>
    <mergeCell ref="F15:I15"/>
    <mergeCell ref="B16:E16"/>
    <mergeCell ref="F16:I16"/>
    <mergeCell ref="B14:K14"/>
    <mergeCell ref="A1:I2"/>
    <mergeCell ref="A4:I4"/>
    <mergeCell ref="A6:I8"/>
    <mergeCell ref="A11:I11"/>
    <mergeCell ref="A13:K13"/>
    <mergeCell ref="A64:F64"/>
    <mergeCell ref="A37:I37"/>
    <mergeCell ref="A38:I38"/>
    <mergeCell ref="A41:I41"/>
    <mergeCell ref="B42:I42"/>
    <mergeCell ref="A39:I39"/>
  </mergeCells>
  <phoneticPr fontId="2" type="noConversion"/>
  <pageMargins left="0.75" right="0.75" top="1" bottom="1" header="0.5" footer="0.5"/>
  <pageSetup orientation="portrait" horizontalDpi="4294967293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0"/>
  <sheetViews>
    <sheetView topLeftCell="A13" workbookViewId="0">
      <selection activeCell="J15" sqref="J15:K15"/>
    </sheetView>
  </sheetViews>
  <sheetFormatPr defaultRowHeight="12.75"/>
  <cols>
    <col min="1" max="1" width="23.5703125" customWidth="1"/>
    <col min="3" max="3" width="11.28515625" customWidth="1"/>
    <col min="7" max="7" width="10.28515625" customWidth="1"/>
    <col min="10" max="10" width="12.5703125" customWidth="1"/>
    <col min="11" max="11" width="12.42578125" customWidth="1"/>
  </cols>
  <sheetData>
    <row r="1" spans="1:11">
      <c r="A1" s="215" t="s">
        <v>56</v>
      </c>
      <c r="B1" s="216"/>
      <c r="C1" s="216"/>
      <c r="D1" s="216"/>
      <c r="E1" s="216"/>
      <c r="F1" s="216"/>
      <c r="G1" s="216"/>
      <c r="H1" s="216"/>
      <c r="I1" s="216"/>
    </row>
    <row r="2" spans="1:11" ht="26.25" customHeight="1">
      <c r="A2" s="216"/>
      <c r="B2" s="216"/>
      <c r="C2" s="216"/>
      <c r="D2" s="216"/>
      <c r="E2" s="216"/>
      <c r="F2" s="216"/>
      <c r="G2" s="216"/>
      <c r="H2" s="216"/>
      <c r="I2" s="216"/>
    </row>
    <row r="4" spans="1:11" ht="21" customHeight="1">
      <c r="A4" s="149" t="s">
        <v>38</v>
      </c>
      <c r="B4" s="150"/>
      <c r="C4" s="150"/>
      <c r="D4" s="150"/>
      <c r="E4" s="150"/>
      <c r="F4" s="150"/>
      <c r="G4" s="150"/>
      <c r="H4" s="150"/>
      <c r="I4" s="150"/>
    </row>
    <row r="6" spans="1:11">
      <c r="A6" s="151" t="s">
        <v>47</v>
      </c>
      <c r="B6" s="152"/>
      <c r="C6" s="152"/>
      <c r="D6" s="152"/>
      <c r="E6" s="152"/>
      <c r="F6" s="152"/>
      <c r="G6" s="152"/>
      <c r="H6" s="152"/>
      <c r="I6" s="152"/>
      <c r="J6" s="11"/>
    </row>
    <row r="7" spans="1:11">
      <c r="A7" s="152"/>
      <c r="B7" s="152"/>
      <c r="C7" s="152"/>
      <c r="D7" s="152"/>
      <c r="E7" s="152"/>
      <c r="F7" s="152"/>
      <c r="G7" s="152"/>
      <c r="H7" s="152"/>
      <c r="I7" s="152"/>
      <c r="J7" s="7"/>
    </row>
    <row r="8" spans="1:11">
      <c r="A8" s="152"/>
      <c r="B8" s="152"/>
      <c r="C8" s="152"/>
      <c r="D8" s="152"/>
      <c r="E8" s="152"/>
      <c r="F8" s="152"/>
      <c r="G8" s="152"/>
      <c r="H8" s="152"/>
      <c r="I8" s="152"/>
      <c r="J8" s="12"/>
    </row>
    <row r="9" spans="1:11">
      <c r="J9" s="12"/>
      <c r="K9" s="30"/>
    </row>
    <row r="10" spans="1:11">
      <c r="A10" s="11"/>
      <c r="B10" s="11"/>
      <c r="C10" s="11"/>
      <c r="D10" s="11"/>
      <c r="E10" s="11"/>
      <c r="F10" s="11"/>
      <c r="G10" s="11"/>
      <c r="H10" s="11"/>
      <c r="I10" s="11"/>
      <c r="J10" s="12"/>
    </row>
    <row r="11" spans="1:11">
      <c r="A11" s="212"/>
      <c r="B11" s="212"/>
      <c r="C11" s="212"/>
      <c r="D11" s="212"/>
      <c r="E11" s="212"/>
      <c r="F11" s="212"/>
      <c r="G11" s="212"/>
      <c r="H11" s="212"/>
      <c r="I11" s="212"/>
      <c r="J11" s="12"/>
    </row>
    <row r="12" spans="1:11" ht="13.5" thickBot="1">
      <c r="A12" s="7"/>
      <c r="B12" s="11"/>
      <c r="C12" s="11"/>
      <c r="D12" s="11"/>
      <c r="E12" s="11"/>
      <c r="F12" s="11"/>
      <c r="G12" s="11"/>
      <c r="H12" s="11"/>
      <c r="I12" s="11"/>
      <c r="J12" s="11"/>
    </row>
    <row r="13" spans="1:11" ht="18" customHeight="1">
      <c r="A13" s="196" t="s">
        <v>66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8"/>
    </row>
    <row r="14" spans="1:11">
      <c r="A14" s="164" t="s">
        <v>0</v>
      </c>
      <c r="B14" s="219" t="s">
        <v>1</v>
      </c>
      <c r="C14" s="219"/>
      <c r="D14" s="219"/>
      <c r="E14" s="219"/>
      <c r="F14" s="219"/>
      <c r="G14" s="219"/>
      <c r="H14" s="219"/>
      <c r="I14" s="219"/>
      <c r="J14" s="234"/>
      <c r="K14" s="235"/>
    </row>
    <row r="15" spans="1:11" ht="15.75">
      <c r="A15" s="164"/>
      <c r="B15" s="232" t="s">
        <v>85</v>
      </c>
      <c r="C15" s="226"/>
      <c r="D15" s="226"/>
      <c r="E15" s="226"/>
      <c r="F15" s="163" t="s">
        <v>36</v>
      </c>
      <c r="G15" s="164"/>
      <c r="H15" s="164"/>
      <c r="I15" s="164"/>
      <c r="J15" s="182" t="s">
        <v>88</v>
      </c>
      <c r="K15" s="220"/>
    </row>
    <row r="16" spans="1:11">
      <c r="A16" s="164"/>
      <c r="B16" s="233" t="s">
        <v>5</v>
      </c>
      <c r="C16" s="164"/>
      <c r="D16" s="164"/>
      <c r="E16" s="164"/>
      <c r="F16" s="164" t="s">
        <v>5</v>
      </c>
      <c r="G16" s="164"/>
      <c r="H16" s="164"/>
      <c r="I16" s="164"/>
      <c r="J16" s="218" t="s">
        <v>5</v>
      </c>
      <c r="K16" s="220"/>
    </row>
    <row r="17" spans="1:11">
      <c r="A17" s="164"/>
      <c r="B17" s="41" t="s">
        <v>7</v>
      </c>
      <c r="C17" s="2" t="s">
        <v>6</v>
      </c>
      <c r="D17" s="1" t="s">
        <v>2</v>
      </c>
      <c r="E17" s="2" t="s">
        <v>32</v>
      </c>
      <c r="F17" s="1" t="s">
        <v>7</v>
      </c>
      <c r="G17" s="2" t="s">
        <v>6</v>
      </c>
      <c r="H17" s="1" t="s">
        <v>2</v>
      </c>
      <c r="I17" s="2" t="s">
        <v>32</v>
      </c>
      <c r="J17" s="2" t="s">
        <v>62</v>
      </c>
      <c r="K17" s="36" t="s">
        <v>63</v>
      </c>
    </row>
    <row r="18" spans="1:11">
      <c r="A18" s="16" t="s">
        <v>8</v>
      </c>
      <c r="B18" s="2">
        <v>23.207999999999998</v>
      </c>
      <c r="C18" s="2">
        <v>8.827</v>
      </c>
      <c r="D18" s="2">
        <v>7.3090000000000002</v>
      </c>
      <c r="E18" s="2">
        <v>12.321</v>
      </c>
      <c r="F18" s="2">
        <v>20.233000000000001</v>
      </c>
      <c r="G18" s="2">
        <v>4.4000000000000004</v>
      </c>
      <c r="H18" s="2">
        <v>5.3390000000000004</v>
      </c>
      <c r="I18" s="2">
        <v>23.343</v>
      </c>
      <c r="J18" s="37"/>
      <c r="K18" s="34"/>
    </row>
    <row r="19" spans="1:11">
      <c r="A19" s="16" t="s">
        <v>9</v>
      </c>
      <c r="B19" s="2">
        <v>10.792</v>
      </c>
      <c r="C19" s="2">
        <v>1.8320000000000001</v>
      </c>
      <c r="D19" s="2">
        <v>2.573</v>
      </c>
      <c r="E19" s="2">
        <v>4.9009999999999998</v>
      </c>
      <c r="F19" s="2">
        <v>26.056999999999999</v>
      </c>
      <c r="G19" s="2">
        <v>4.2089999999999996</v>
      </c>
      <c r="H19" s="2">
        <v>4.2779999999999996</v>
      </c>
      <c r="I19" s="2">
        <v>28.588000000000001</v>
      </c>
      <c r="J19" s="2"/>
      <c r="K19" s="36"/>
    </row>
    <row r="20" spans="1:11">
      <c r="A20" s="16" t="s">
        <v>10</v>
      </c>
      <c r="B20" s="2">
        <v>1.4119999999999999</v>
      </c>
      <c r="C20" s="2">
        <v>0.93600000000000005</v>
      </c>
      <c r="D20" s="2">
        <v>1.8069999999999999</v>
      </c>
      <c r="E20" s="2">
        <v>2.016</v>
      </c>
      <c r="F20" s="2">
        <v>7.984</v>
      </c>
      <c r="G20" s="2">
        <v>2.363</v>
      </c>
      <c r="H20" s="2">
        <v>3.222</v>
      </c>
      <c r="I20" s="2">
        <v>8.7620000000000005</v>
      </c>
      <c r="J20" s="37"/>
      <c r="K20" s="34"/>
    </row>
    <row r="21" spans="1:11">
      <c r="A21" s="16" t="s">
        <v>11</v>
      </c>
      <c r="B21" s="2">
        <v>0.94199999999999995</v>
      </c>
      <c r="C21" s="2">
        <v>1.2050000000000001</v>
      </c>
      <c r="D21" s="2">
        <v>1.5880000000000001</v>
      </c>
      <c r="E21" s="2">
        <v>1.506</v>
      </c>
      <c r="F21" s="2">
        <v>5.7859999999999996</v>
      </c>
      <c r="G21" s="2">
        <v>2.0699999999999998</v>
      </c>
      <c r="H21" s="2">
        <v>1.806</v>
      </c>
      <c r="I21" s="2">
        <v>7.2610000000000001</v>
      </c>
      <c r="J21" s="2">
        <v>11.923</v>
      </c>
      <c r="K21" s="36">
        <v>11.579000000000001</v>
      </c>
    </row>
    <row r="22" spans="1:11">
      <c r="A22" s="16" t="s">
        <v>12</v>
      </c>
      <c r="B22" s="2">
        <v>0.1</v>
      </c>
      <c r="C22" s="2">
        <v>1.4E-2</v>
      </c>
      <c r="D22" s="2">
        <v>1.9E-2</v>
      </c>
      <c r="E22" s="2">
        <v>0.16700000000000001</v>
      </c>
      <c r="F22" s="2">
        <v>2.9950000000000001</v>
      </c>
      <c r="G22" s="2">
        <v>0.161</v>
      </c>
      <c r="H22" s="2">
        <v>0.10100000000000001</v>
      </c>
      <c r="I22" s="2">
        <v>3.4860000000000002</v>
      </c>
      <c r="J22" s="37">
        <v>9.7690000000000001</v>
      </c>
      <c r="K22" s="34">
        <v>11.15</v>
      </c>
    </row>
    <row r="23" spans="1:11" ht="12" customHeight="1">
      <c r="A23" s="16" t="s">
        <v>14</v>
      </c>
      <c r="B23" s="2">
        <v>0</v>
      </c>
      <c r="C23" s="2">
        <v>0</v>
      </c>
      <c r="D23" s="2">
        <v>0</v>
      </c>
      <c r="E23" s="2">
        <v>0</v>
      </c>
      <c r="F23" s="2">
        <v>0.752</v>
      </c>
      <c r="G23" s="2">
        <v>0</v>
      </c>
      <c r="H23" s="2">
        <v>8.1000000000000003E-2</v>
      </c>
      <c r="I23" s="2">
        <v>1.556</v>
      </c>
      <c r="J23" s="2">
        <v>5.2469999999999999</v>
      </c>
      <c r="K23" s="36">
        <v>20.965</v>
      </c>
    </row>
    <row r="24" spans="1:11" ht="12" customHeight="1">
      <c r="A24" s="16" t="s">
        <v>16</v>
      </c>
      <c r="B24" s="2">
        <v>0.14499999999999999</v>
      </c>
      <c r="C24" s="3" t="s">
        <v>58</v>
      </c>
      <c r="D24" s="2">
        <v>4.2000000000000003E-2</v>
      </c>
      <c r="E24" s="2">
        <v>0.188</v>
      </c>
      <c r="F24" s="2">
        <v>2.7650000000000001</v>
      </c>
      <c r="G24" s="3" t="s">
        <v>59</v>
      </c>
      <c r="H24" s="3" t="s">
        <v>59</v>
      </c>
      <c r="I24" s="2">
        <v>5.9039999999999999</v>
      </c>
      <c r="J24" s="40">
        <v>2.605</v>
      </c>
      <c r="K24" s="34">
        <v>15.01</v>
      </c>
    </row>
    <row r="25" spans="1:11" ht="12" customHeight="1">
      <c r="A25" s="16" t="s">
        <v>17</v>
      </c>
      <c r="B25" s="2">
        <v>0.90500000000000003</v>
      </c>
      <c r="C25" s="2">
        <v>2.1999999999999999E-2</v>
      </c>
      <c r="D25" s="2">
        <v>0.02</v>
      </c>
      <c r="E25" s="2">
        <v>0.39500000000000002</v>
      </c>
      <c r="F25" s="2">
        <v>9.5990000000000002</v>
      </c>
      <c r="G25" s="2">
        <v>0.496</v>
      </c>
      <c r="H25" s="2">
        <v>0.77700000000000002</v>
      </c>
      <c r="I25" s="2">
        <v>12.991</v>
      </c>
      <c r="J25" s="2">
        <v>4.726</v>
      </c>
      <c r="K25" s="36">
        <v>8.9849999999999994</v>
      </c>
    </row>
    <row r="26" spans="1:11" ht="12" customHeight="1">
      <c r="A26" s="16" t="s">
        <v>18</v>
      </c>
      <c r="B26" s="2">
        <v>2.8809999999999998</v>
      </c>
      <c r="C26" s="2">
        <v>0.86699999999999999</v>
      </c>
      <c r="D26" s="2">
        <v>0.91500000000000004</v>
      </c>
      <c r="E26" s="2">
        <v>1.649</v>
      </c>
      <c r="F26" s="2">
        <v>8.8010000000000002</v>
      </c>
      <c r="G26" s="2">
        <v>4.9169999999999998</v>
      </c>
      <c r="H26" s="2">
        <v>5.3220000000000001</v>
      </c>
      <c r="I26" s="2">
        <v>19.013000000000002</v>
      </c>
      <c r="J26" s="37">
        <v>17.141999999999999</v>
      </c>
      <c r="K26" s="34">
        <v>15.775</v>
      </c>
    </row>
    <row r="27" spans="1:11" ht="12" customHeight="1">
      <c r="A27" s="16" t="s">
        <v>19</v>
      </c>
      <c r="B27" s="2">
        <v>5.891</v>
      </c>
      <c r="C27" s="2">
        <v>0.86799999999999999</v>
      </c>
      <c r="D27" s="2">
        <v>3.621</v>
      </c>
      <c r="E27" s="2">
        <v>2.5720000000000001</v>
      </c>
      <c r="F27" s="2">
        <v>9.2140000000000004</v>
      </c>
      <c r="G27" s="2">
        <v>4.343</v>
      </c>
      <c r="H27" s="2">
        <v>3.57</v>
      </c>
      <c r="I27" s="2">
        <v>11.795999999999999</v>
      </c>
      <c r="J27" s="2">
        <v>22.544</v>
      </c>
      <c r="K27" s="36">
        <v>29.268999999999998</v>
      </c>
    </row>
    <row r="28" spans="1:11">
      <c r="A28" s="16" t="s">
        <v>20</v>
      </c>
      <c r="B28" s="2">
        <f t="shared" ref="B28:I28" si="0">SUM(B18:B27)</f>
        <v>46.276000000000003</v>
      </c>
      <c r="C28" s="2">
        <f t="shared" si="0"/>
        <v>14.571</v>
      </c>
      <c r="D28" s="2">
        <f t="shared" si="0"/>
        <v>17.893999999999998</v>
      </c>
      <c r="E28" s="2">
        <f t="shared" si="0"/>
        <v>25.715</v>
      </c>
      <c r="F28" s="2">
        <f t="shared" si="0"/>
        <v>94.186000000000007</v>
      </c>
      <c r="G28" s="2">
        <f t="shared" si="0"/>
        <v>22.959</v>
      </c>
      <c r="H28" s="2">
        <f t="shared" si="0"/>
        <v>24.495999999999999</v>
      </c>
      <c r="I28" s="2">
        <f t="shared" si="0"/>
        <v>122.69999999999999</v>
      </c>
      <c r="J28" s="2">
        <f>SUM(J18:J27)</f>
        <v>73.956000000000003</v>
      </c>
      <c r="K28" s="2">
        <f>SUM(K18:K27)</f>
        <v>112.733</v>
      </c>
    </row>
    <row r="29" spans="1:11">
      <c r="A29" s="16" t="s">
        <v>42</v>
      </c>
      <c r="B29" s="2">
        <f>AVERAGE(B18:B27)</f>
        <v>4.6276000000000002</v>
      </c>
      <c r="C29" s="2">
        <v>1.4571000000000001</v>
      </c>
      <c r="D29" s="2">
        <f>AVERAGE(D18:D27)</f>
        <v>1.7893999999999999</v>
      </c>
      <c r="E29" s="2">
        <f>AVERAGE(E18:E27)</f>
        <v>2.5714999999999999</v>
      </c>
      <c r="F29" s="2">
        <f>AVERAGE(F18:F27)</f>
        <v>9.4186000000000014</v>
      </c>
      <c r="G29" s="2">
        <v>2.2959000000000001</v>
      </c>
      <c r="H29" s="2">
        <v>2.4496000000000002</v>
      </c>
      <c r="I29" s="2">
        <f>AVERAGE(I18:I27)</f>
        <v>12.27</v>
      </c>
      <c r="J29" s="2">
        <f>AVERAGE(J18:J27)</f>
        <v>10.565142857142858</v>
      </c>
      <c r="K29" s="2">
        <f>AVERAGE(K18:K27)</f>
        <v>16.104714285714287</v>
      </c>
    </row>
    <row r="30" spans="1:11">
      <c r="A30" s="16" t="s">
        <v>22</v>
      </c>
      <c r="B30" s="2">
        <f>MEDIAN(B18:B27)</f>
        <v>1.177</v>
      </c>
      <c r="C30" s="2">
        <v>0.86750000000000005</v>
      </c>
      <c r="D30" s="2">
        <f>MEDIAN(D18:D27)</f>
        <v>1.2515000000000001</v>
      </c>
      <c r="E30" s="2">
        <f>MEDIAN(E18:E27)</f>
        <v>1.5775000000000001</v>
      </c>
      <c r="F30" s="2">
        <f>MEDIAN(F18:F27)</f>
        <v>8.3925000000000001</v>
      </c>
      <c r="G30" s="2">
        <v>2.2164999999999999</v>
      </c>
      <c r="H30" s="2">
        <v>2.5139999999999998</v>
      </c>
      <c r="I30" s="2">
        <f>MEDIAN(I18:I27)</f>
        <v>10.279</v>
      </c>
      <c r="J30" s="2">
        <f>MEDIAN(J18:J27)</f>
        <v>9.7690000000000001</v>
      </c>
      <c r="K30" s="2">
        <f>MEDIAN(K18:K27)</f>
        <v>15.01</v>
      </c>
    </row>
    <row r="31" spans="1:11">
      <c r="A31" s="16" t="s">
        <v>23</v>
      </c>
      <c r="B31" s="2">
        <f>MIN(B18:B26)</f>
        <v>0</v>
      </c>
      <c r="C31" s="2">
        <f t="shared" ref="C31:H31" si="1">MIN(C18:C23)</f>
        <v>0</v>
      </c>
      <c r="D31" s="2">
        <f t="shared" si="1"/>
        <v>0</v>
      </c>
      <c r="E31" s="2">
        <f t="shared" si="1"/>
        <v>0</v>
      </c>
      <c r="F31" s="2">
        <f t="shared" si="1"/>
        <v>0.752</v>
      </c>
      <c r="G31" s="2">
        <f t="shared" si="1"/>
        <v>0</v>
      </c>
      <c r="H31" s="2">
        <f t="shared" si="1"/>
        <v>8.1000000000000003E-2</v>
      </c>
      <c r="I31" s="2">
        <f>MIN(I18:I26)</f>
        <v>1.556</v>
      </c>
      <c r="J31" s="2">
        <f>MIN(J18:J27)</f>
        <v>2.605</v>
      </c>
      <c r="K31" s="2">
        <f>MIN(K18:K28)</f>
        <v>8.9849999999999994</v>
      </c>
    </row>
    <row r="32" spans="1:11">
      <c r="A32" s="16" t="s">
        <v>24</v>
      </c>
      <c r="B32" s="2">
        <f>MAX(B18:B26)</f>
        <v>23.207999999999998</v>
      </c>
      <c r="C32" s="2">
        <f t="shared" ref="C32:H32" si="2">MAX(C18:C22)</f>
        <v>8.827</v>
      </c>
      <c r="D32" s="2">
        <f t="shared" si="2"/>
        <v>7.3090000000000002</v>
      </c>
      <c r="E32" s="2">
        <f t="shared" si="2"/>
        <v>12.321</v>
      </c>
      <c r="F32" s="2">
        <f t="shared" si="2"/>
        <v>26.056999999999999</v>
      </c>
      <c r="G32" s="2">
        <f>MAX(G18:G26)</f>
        <v>4.9169999999999998</v>
      </c>
      <c r="H32" s="2">
        <f t="shared" si="2"/>
        <v>5.3390000000000004</v>
      </c>
      <c r="I32" s="2">
        <f>MAX(I18:I26)</f>
        <v>28.588000000000001</v>
      </c>
      <c r="J32" s="2">
        <f>MAX(J18:J27)</f>
        <v>22.544</v>
      </c>
      <c r="K32" s="2">
        <f>MAX(K18:K27)</f>
        <v>29.268999999999998</v>
      </c>
    </row>
    <row r="33" spans="1:11" ht="15" customHeight="1" thickBot="1">
      <c r="A33" s="19" t="s">
        <v>25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38">
        <v>0</v>
      </c>
      <c r="K33" s="35">
        <v>0</v>
      </c>
    </row>
    <row r="34" spans="1:11" ht="14.25" customHeight="1">
      <c r="B34" s="8"/>
      <c r="C34" s="11"/>
      <c r="D34" s="11"/>
      <c r="E34" s="11"/>
      <c r="F34" s="11"/>
      <c r="G34" s="11"/>
      <c r="H34" s="11"/>
      <c r="I34" s="11"/>
    </row>
    <row r="35" spans="1:11" ht="15.75">
      <c r="A35" s="201" t="s">
        <v>48</v>
      </c>
      <c r="B35" s="201"/>
      <c r="C35" s="201"/>
      <c r="D35" s="201"/>
      <c r="E35" s="201"/>
      <c r="F35" s="201"/>
      <c r="G35" s="201"/>
      <c r="H35" s="201"/>
      <c r="I35" s="201"/>
    </row>
    <row r="36" spans="1:11">
      <c r="A36" s="201" t="s">
        <v>49</v>
      </c>
      <c r="B36" s="201"/>
      <c r="C36" s="201"/>
      <c r="D36" s="201"/>
      <c r="E36" s="201"/>
      <c r="F36" s="201"/>
      <c r="G36" s="201"/>
      <c r="H36" s="201"/>
      <c r="I36" s="201"/>
    </row>
    <row r="37" spans="1:11" ht="15.75">
      <c r="A37" s="201" t="s">
        <v>64</v>
      </c>
      <c r="B37" s="201"/>
      <c r="C37" s="201"/>
      <c r="D37" s="201"/>
      <c r="E37" s="201"/>
      <c r="F37" s="201"/>
      <c r="G37" s="201"/>
      <c r="H37" s="201"/>
      <c r="I37" s="201"/>
    </row>
    <row r="38" spans="1:11" ht="13.5" thickBot="1"/>
    <row r="39" spans="1:11" ht="14.25">
      <c r="A39" s="186" t="s">
        <v>50</v>
      </c>
      <c r="B39" s="187"/>
      <c r="C39" s="187"/>
      <c r="D39" s="187"/>
      <c r="E39" s="187"/>
      <c r="F39" s="187"/>
      <c r="G39" s="187"/>
      <c r="H39" s="187"/>
      <c r="I39" s="188"/>
    </row>
    <row r="40" spans="1:11">
      <c r="A40" s="16" t="s">
        <v>0</v>
      </c>
      <c r="B40" s="218" t="s">
        <v>5</v>
      </c>
      <c r="C40" s="219"/>
      <c r="D40" s="219"/>
      <c r="E40" s="219"/>
      <c r="F40" s="219"/>
      <c r="G40" s="219"/>
      <c r="H40" s="219"/>
      <c r="I40" s="220"/>
    </row>
    <row r="41" spans="1:11" ht="87">
      <c r="A41" s="16"/>
      <c r="B41" s="13" t="s">
        <v>7</v>
      </c>
      <c r="C41" s="13" t="s">
        <v>6</v>
      </c>
      <c r="D41" s="13" t="s">
        <v>26</v>
      </c>
      <c r="E41" s="13" t="s">
        <v>33</v>
      </c>
      <c r="F41" s="13" t="s">
        <v>37</v>
      </c>
      <c r="G41" s="13" t="s">
        <v>32</v>
      </c>
      <c r="H41" s="13" t="s">
        <v>30</v>
      </c>
      <c r="I41" s="22" t="s">
        <v>31</v>
      </c>
    </row>
    <row r="42" spans="1:11">
      <c r="A42" s="16" t="s">
        <v>8</v>
      </c>
      <c r="B42" s="9">
        <v>87.53</v>
      </c>
      <c r="C42" s="9">
        <v>65.260000000000005</v>
      </c>
      <c r="D42" s="9">
        <v>97.18</v>
      </c>
      <c r="E42" s="10">
        <v>112.75</v>
      </c>
      <c r="F42" s="10">
        <v>77.7</v>
      </c>
      <c r="G42" s="10">
        <v>85.95</v>
      </c>
      <c r="H42" s="10">
        <v>141.09</v>
      </c>
      <c r="I42" s="23">
        <v>109</v>
      </c>
    </row>
    <row r="43" spans="1:11">
      <c r="A43" s="16" t="s">
        <v>9</v>
      </c>
      <c r="B43" s="2">
        <v>71.78</v>
      </c>
      <c r="C43" s="2">
        <v>62.93</v>
      </c>
      <c r="D43" s="2">
        <v>119.63</v>
      </c>
      <c r="E43" s="4">
        <v>10.87</v>
      </c>
      <c r="F43" s="4">
        <v>64.09</v>
      </c>
      <c r="G43" s="4">
        <v>79.430000000000007</v>
      </c>
      <c r="H43" s="4">
        <v>112.57</v>
      </c>
      <c r="I43" s="24">
        <v>64.87</v>
      </c>
    </row>
    <row r="44" spans="1:11">
      <c r="A44" s="16" t="s">
        <v>10</v>
      </c>
      <c r="B44" s="2">
        <v>218.82</v>
      </c>
      <c r="C44" s="2">
        <v>183.94</v>
      </c>
      <c r="D44" s="2">
        <v>169.26</v>
      </c>
      <c r="E44" s="4">
        <v>149.32</v>
      </c>
      <c r="F44" s="4">
        <v>148.27000000000001</v>
      </c>
      <c r="G44" s="4">
        <v>135.80000000000001</v>
      </c>
      <c r="H44" s="4">
        <v>296.48</v>
      </c>
      <c r="I44" s="24">
        <v>159.28</v>
      </c>
    </row>
    <row r="45" spans="1:11">
      <c r="A45" s="16" t="s">
        <v>11</v>
      </c>
      <c r="B45" s="2">
        <v>91.5</v>
      </c>
      <c r="C45" s="2">
        <v>263.41000000000003</v>
      </c>
      <c r="D45" s="2">
        <v>136.63999999999999</v>
      </c>
      <c r="E45" s="4">
        <v>67.23</v>
      </c>
      <c r="F45" s="2">
        <v>139.68</v>
      </c>
      <c r="G45" s="4">
        <v>101.92</v>
      </c>
      <c r="H45" s="4">
        <v>113.69</v>
      </c>
      <c r="I45" s="24">
        <v>104.96</v>
      </c>
    </row>
    <row r="46" spans="1:11">
      <c r="A46" s="16" t="s">
        <v>12</v>
      </c>
      <c r="B46" s="2">
        <v>125.07</v>
      </c>
      <c r="C46" s="2">
        <v>184.88</v>
      </c>
      <c r="D46" s="2">
        <v>173.62</v>
      </c>
      <c r="E46" s="4">
        <v>70.7</v>
      </c>
      <c r="F46" s="4">
        <v>127.42</v>
      </c>
      <c r="G46" s="4">
        <v>92.89</v>
      </c>
      <c r="H46" s="4">
        <v>168.17</v>
      </c>
      <c r="I46" s="24">
        <v>88.71</v>
      </c>
    </row>
    <row r="47" spans="1:11">
      <c r="A47" s="16" t="s">
        <v>14</v>
      </c>
      <c r="B47" s="2">
        <v>104.59</v>
      </c>
      <c r="C47" s="2">
        <v>130.81</v>
      </c>
      <c r="D47" s="2">
        <v>280.49</v>
      </c>
      <c r="E47" s="4">
        <v>118.8</v>
      </c>
      <c r="F47" s="4">
        <v>86.28</v>
      </c>
      <c r="G47" s="4">
        <v>190.05</v>
      </c>
      <c r="H47" s="4">
        <v>181.99</v>
      </c>
      <c r="I47" s="24">
        <v>138.31</v>
      </c>
    </row>
    <row r="48" spans="1:11">
      <c r="A48" s="16" t="s">
        <v>16</v>
      </c>
      <c r="B48" s="2">
        <v>149.96</v>
      </c>
      <c r="C48" s="2">
        <v>56.26</v>
      </c>
      <c r="D48" s="2">
        <v>229.65</v>
      </c>
      <c r="E48" s="4">
        <v>59.5</v>
      </c>
      <c r="F48" s="4">
        <v>60.23</v>
      </c>
      <c r="G48" s="4">
        <v>35.03</v>
      </c>
      <c r="H48" s="4">
        <v>124.74</v>
      </c>
      <c r="I48" s="24">
        <v>116.94</v>
      </c>
    </row>
    <row r="49" spans="1:9">
      <c r="A49" s="16" t="s">
        <v>17</v>
      </c>
      <c r="B49" s="2">
        <v>91.77</v>
      </c>
      <c r="C49" s="2">
        <v>137.75</v>
      </c>
      <c r="D49" s="2">
        <v>322.64999999999998</v>
      </c>
      <c r="E49" s="4">
        <v>114.31</v>
      </c>
      <c r="F49" s="4">
        <v>79.709999999999994</v>
      </c>
      <c r="G49" s="4">
        <v>74.89</v>
      </c>
      <c r="H49" s="4">
        <v>169.49</v>
      </c>
      <c r="I49" s="24">
        <v>110.25</v>
      </c>
    </row>
    <row r="50" spans="1:9">
      <c r="A50" s="16" t="s">
        <v>18</v>
      </c>
      <c r="B50" s="2">
        <v>307.14</v>
      </c>
      <c r="C50" s="2">
        <v>160.41</v>
      </c>
      <c r="D50" s="2">
        <v>280.83999999999997</v>
      </c>
      <c r="E50" s="4">
        <v>152.01</v>
      </c>
      <c r="F50" s="4">
        <v>174.12</v>
      </c>
      <c r="G50" s="4">
        <v>154.16999999999999</v>
      </c>
      <c r="H50" s="4">
        <v>247.88</v>
      </c>
      <c r="I50" s="24">
        <v>166.83</v>
      </c>
    </row>
    <row r="51" spans="1:9">
      <c r="A51" s="16" t="s">
        <v>19</v>
      </c>
      <c r="B51" s="2">
        <v>194.35</v>
      </c>
      <c r="C51" s="2">
        <v>191.23</v>
      </c>
      <c r="D51" s="2">
        <v>388.12</v>
      </c>
      <c r="E51" s="4">
        <v>381.97</v>
      </c>
      <c r="F51" s="4">
        <v>132.99</v>
      </c>
      <c r="G51" s="4">
        <v>77.03</v>
      </c>
      <c r="H51" s="4">
        <v>93.27</v>
      </c>
      <c r="I51" s="24">
        <v>85.9</v>
      </c>
    </row>
    <row r="52" spans="1:9">
      <c r="A52" s="16" t="s">
        <v>35</v>
      </c>
      <c r="B52" s="2">
        <f t="shared" ref="B52:I52" si="3">SUM(B42:B51)</f>
        <v>1442.51</v>
      </c>
      <c r="C52" s="2">
        <f t="shared" si="3"/>
        <v>1436.88</v>
      </c>
      <c r="D52" s="2">
        <f t="shared" si="3"/>
        <v>2198.08</v>
      </c>
      <c r="E52" s="2">
        <f t="shared" si="3"/>
        <v>1237.46</v>
      </c>
      <c r="F52" s="2">
        <f t="shared" si="3"/>
        <v>1090.4900000000002</v>
      </c>
      <c r="G52" s="2">
        <f t="shared" si="3"/>
        <v>1027.1599999999999</v>
      </c>
      <c r="H52" s="2">
        <f t="shared" si="3"/>
        <v>1649.37</v>
      </c>
      <c r="I52" s="18">
        <f t="shared" si="3"/>
        <v>1145.05</v>
      </c>
    </row>
    <row r="53" spans="1:9">
      <c r="A53" s="16" t="s">
        <v>42</v>
      </c>
      <c r="B53" s="2">
        <f t="shared" ref="B53:I53" si="4">AVERAGE(B42:B51)</f>
        <v>144.251</v>
      </c>
      <c r="C53" s="2">
        <f t="shared" si="4"/>
        <v>143.68800000000002</v>
      </c>
      <c r="D53" s="48">
        <f t="shared" si="4"/>
        <v>219.80799999999999</v>
      </c>
      <c r="E53" s="2">
        <f t="shared" si="4"/>
        <v>123.74600000000001</v>
      </c>
      <c r="F53" s="2">
        <f t="shared" si="4"/>
        <v>109.04900000000002</v>
      </c>
      <c r="G53" s="2">
        <f t="shared" si="4"/>
        <v>102.71599999999998</v>
      </c>
      <c r="H53" s="2">
        <f t="shared" si="4"/>
        <v>164.93699999999998</v>
      </c>
      <c r="I53" s="18">
        <f t="shared" si="4"/>
        <v>114.505</v>
      </c>
    </row>
    <row r="54" spans="1:9">
      <c r="A54" s="16" t="s">
        <v>22</v>
      </c>
      <c r="B54" s="2">
        <f>MEDIAN(B42:B51)</f>
        <v>114.83</v>
      </c>
      <c r="C54" s="2">
        <f t="shared" ref="C54:I54" si="5">MEDIAN(C42:C51)</f>
        <v>149.07999999999998</v>
      </c>
      <c r="D54" s="2">
        <f t="shared" si="5"/>
        <v>201.63499999999999</v>
      </c>
      <c r="E54" s="2">
        <f t="shared" si="5"/>
        <v>113.53</v>
      </c>
      <c r="F54" s="2">
        <f t="shared" si="5"/>
        <v>106.85</v>
      </c>
      <c r="G54" s="2">
        <f t="shared" si="5"/>
        <v>89.42</v>
      </c>
      <c r="H54" s="2">
        <f t="shared" si="5"/>
        <v>154.63</v>
      </c>
      <c r="I54" s="18">
        <f t="shared" si="5"/>
        <v>109.625</v>
      </c>
    </row>
    <row r="55" spans="1:9">
      <c r="A55" s="16" t="s">
        <v>23</v>
      </c>
      <c r="B55" s="2">
        <f>MIN(B42:B51)</f>
        <v>71.78</v>
      </c>
      <c r="C55" s="2">
        <f t="shared" ref="C55:I55" si="6">MIN(C42:C51)</f>
        <v>56.26</v>
      </c>
      <c r="D55" s="2">
        <f t="shared" si="6"/>
        <v>97.18</v>
      </c>
      <c r="E55" s="2">
        <f t="shared" si="6"/>
        <v>10.87</v>
      </c>
      <c r="F55" s="2">
        <f t="shared" si="6"/>
        <v>60.23</v>
      </c>
      <c r="G55" s="2">
        <f t="shared" si="6"/>
        <v>35.03</v>
      </c>
      <c r="H55" s="2">
        <f t="shared" si="6"/>
        <v>93.27</v>
      </c>
      <c r="I55" s="18">
        <f t="shared" si="6"/>
        <v>64.87</v>
      </c>
    </row>
    <row r="56" spans="1:9" ht="13.5" thickBot="1">
      <c r="A56" s="19" t="s">
        <v>24</v>
      </c>
      <c r="B56" s="20">
        <f>MAX(B42:B51)</f>
        <v>307.14</v>
      </c>
      <c r="C56" s="20">
        <f t="shared" ref="C56:I56" si="7">MAX(C42:C51)</f>
        <v>263.41000000000003</v>
      </c>
      <c r="D56" s="20">
        <f t="shared" si="7"/>
        <v>388.12</v>
      </c>
      <c r="E56" s="20">
        <f t="shared" si="7"/>
        <v>381.97</v>
      </c>
      <c r="F56" s="20">
        <f t="shared" si="7"/>
        <v>174.12</v>
      </c>
      <c r="G56" s="20">
        <f t="shared" si="7"/>
        <v>190.05</v>
      </c>
      <c r="H56" s="20">
        <f t="shared" si="7"/>
        <v>296.48</v>
      </c>
      <c r="I56" s="21">
        <f t="shared" si="7"/>
        <v>166.83</v>
      </c>
    </row>
    <row r="58" spans="1:9" ht="14.25">
      <c r="A58" s="25" t="s">
        <v>51</v>
      </c>
      <c r="B58" s="25"/>
      <c r="C58" s="25"/>
      <c r="D58" s="25"/>
      <c r="E58" s="14"/>
      <c r="F58" s="14"/>
    </row>
    <row r="59" spans="1:9" ht="14.25">
      <c r="A59" s="231" t="s">
        <v>52</v>
      </c>
      <c r="B59" s="231"/>
      <c r="C59" s="231"/>
      <c r="D59" s="231"/>
    </row>
    <row r="60" spans="1:9" ht="28.5" customHeight="1">
      <c r="A60" s="227" t="s">
        <v>41</v>
      </c>
      <c r="B60" s="227"/>
      <c r="C60" s="227"/>
      <c r="D60" s="227"/>
    </row>
  </sheetData>
  <mergeCells count="20">
    <mergeCell ref="A1:I2"/>
    <mergeCell ref="A11:I11"/>
    <mergeCell ref="A4:I4"/>
    <mergeCell ref="A14:A17"/>
    <mergeCell ref="B15:E15"/>
    <mergeCell ref="A6:I8"/>
    <mergeCell ref="A13:K13"/>
    <mergeCell ref="J15:K15"/>
    <mergeCell ref="J16:K16"/>
    <mergeCell ref="F16:I16"/>
    <mergeCell ref="B16:E16"/>
    <mergeCell ref="B14:K14"/>
    <mergeCell ref="A60:D60"/>
    <mergeCell ref="A39:I39"/>
    <mergeCell ref="B40:I40"/>
    <mergeCell ref="A59:D59"/>
    <mergeCell ref="F15:I15"/>
    <mergeCell ref="A37:I37"/>
    <mergeCell ref="A35:I35"/>
    <mergeCell ref="A36:I36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5"/>
  <sheetViews>
    <sheetView topLeftCell="A11" workbookViewId="0">
      <selection activeCell="B17" sqref="B17:E17"/>
    </sheetView>
  </sheetViews>
  <sheetFormatPr defaultRowHeight="12.75"/>
  <cols>
    <col min="1" max="1" width="22.7109375" customWidth="1"/>
    <col min="2" max="2" width="10.140625" customWidth="1"/>
    <col min="3" max="3" width="10.5703125" customWidth="1"/>
    <col min="6" max="7" width="10.140625" customWidth="1"/>
  </cols>
  <sheetData>
    <row r="1" spans="1:9">
      <c r="A1" s="205" t="s">
        <v>56</v>
      </c>
      <c r="B1" s="152"/>
      <c r="C1" s="152"/>
      <c r="D1" s="152"/>
      <c r="E1" s="152"/>
      <c r="F1" s="152"/>
      <c r="G1" s="152"/>
      <c r="H1" s="152"/>
      <c r="I1" s="152"/>
    </row>
    <row r="2" spans="1:9">
      <c r="A2" s="152"/>
      <c r="B2" s="152"/>
      <c r="C2" s="152"/>
      <c r="D2" s="152"/>
      <c r="E2" s="152"/>
      <c r="F2" s="152"/>
      <c r="G2" s="152"/>
      <c r="H2" s="152"/>
      <c r="I2" s="152"/>
    </row>
    <row r="3" spans="1:9" ht="8.25" customHeight="1">
      <c r="A3" s="152"/>
      <c r="B3" s="152"/>
      <c r="C3" s="152"/>
      <c r="D3" s="152"/>
      <c r="E3" s="152"/>
      <c r="F3" s="152"/>
      <c r="G3" s="152"/>
      <c r="H3" s="152"/>
      <c r="I3" s="152"/>
    </row>
    <row r="4" spans="1:9" ht="12.75" hidden="1" customHeight="1">
      <c r="A4" s="152"/>
      <c r="B4" s="152"/>
      <c r="C4" s="152"/>
      <c r="D4" s="152"/>
      <c r="E4" s="152"/>
      <c r="F4" s="152"/>
      <c r="G4" s="152"/>
      <c r="H4" s="152"/>
      <c r="I4" s="152"/>
    </row>
    <row r="6" spans="1:9">
      <c r="A6" s="149" t="s">
        <v>44</v>
      </c>
      <c r="B6" s="150"/>
      <c r="C6" s="150"/>
      <c r="D6" s="150"/>
      <c r="E6" s="150"/>
      <c r="F6" s="150"/>
      <c r="G6" s="150"/>
      <c r="H6" s="150"/>
      <c r="I6" s="150"/>
    </row>
    <row r="7" spans="1:9">
      <c r="A7" s="150"/>
      <c r="B7" s="150"/>
      <c r="C7" s="150"/>
      <c r="D7" s="150"/>
      <c r="E7" s="150"/>
      <c r="F7" s="150"/>
      <c r="G7" s="150"/>
      <c r="H7" s="150"/>
      <c r="I7" s="150"/>
    </row>
    <row r="9" spans="1:9">
      <c r="A9" s="151" t="s">
        <v>53</v>
      </c>
      <c r="B9" s="152"/>
      <c r="C9" s="152"/>
      <c r="D9" s="152"/>
      <c r="E9" s="152"/>
      <c r="F9" s="152"/>
      <c r="G9" s="152"/>
      <c r="H9" s="152"/>
      <c r="I9" s="152"/>
    </row>
    <row r="10" spans="1:9" ht="12.75" customHeight="1">
      <c r="A10" s="152"/>
      <c r="B10" s="152"/>
      <c r="C10" s="152"/>
      <c r="D10" s="152"/>
      <c r="E10" s="152"/>
      <c r="F10" s="152"/>
      <c r="G10" s="152"/>
      <c r="H10" s="152"/>
      <c r="I10" s="152"/>
    </row>
    <row r="11" spans="1:9">
      <c r="A11" s="152"/>
      <c r="B11" s="152"/>
      <c r="C11" s="152"/>
      <c r="D11" s="152"/>
      <c r="E11" s="152"/>
      <c r="F11" s="152"/>
      <c r="G11" s="152"/>
      <c r="H11" s="152"/>
      <c r="I11" s="152"/>
    </row>
    <row r="12" spans="1:9">
      <c r="A12" s="11"/>
      <c r="B12" s="11"/>
      <c r="C12" s="11"/>
      <c r="D12" s="11"/>
      <c r="E12" s="11"/>
      <c r="F12" s="11"/>
      <c r="G12" s="11"/>
      <c r="H12" s="11"/>
      <c r="I12" s="11"/>
    </row>
    <row r="13" spans="1:9">
      <c r="A13" s="7"/>
      <c r="B13" s="7"/>
      <c r="C13" s="7"/>
      <c r="D13" s="7"/>
      <c r="E13" s="7"/>
      <c r="F13" s="7"/>
      <c r="G13" s="7"/>
      <c r="H13" s="7"/>
      <c r="I13" s="7"/>
    </row>
    <row r="14" spans="1:9" ht="13.5" thickBot="1">
      <c r="A14" s="7"/>
      <c r="B14" s="11"/>
      <c r="C14" s="11"/>
      <c r="D14" s="11"/>
      <c r="E14" s="11"/>
      <c r="F14" s="11"/>
      <c r="G14" s="11"/>
      <c r="H14" s="11"/>
      <c r="I14" s="11"/>
    </row>
    <row r="15" spans="1:9">
      <c r="A15" s="186" t="s">
        <v>43</v>
      </c>
      <c r="B15" s="187"/>
      <c r="C15" s="187"/>
      <c r="D15" s="187"/>
      <c r="E15" s="187"/>
      <c r="F15" s="187"/>
      <c r="G15" s="187"/>
      <c r="H15" s="187"/>
      <c r="I15" s="188"/>
    </row>
    <row r="16" spans="1:9">
      <c r="A16" s="238" t="s">
        <v>0</v>
      </c>
      <c r="B16" s="218" t="s">
        <v>1</v>
      </c>
      <c r="C16" s="219"/>
      <c r="D16" s="219"/>
      <c r="E16" s="219"/>
      <c r="F16" s="219"/>
      <c r="G16" s="219"/>
      <c r="H16" s="219"/>
      <c r="I16" s="220"/>
    </row>
    <row r="17" spans="1:11" ht="15.75">
      <c r="A17" s="239"/>
      <c r="B17" s="182" t="s">
        <v>85</v>
      </c>
      <c r="C17" s="219"/>
      <c r="D17" s="219"/>
      <c r="E17" s="233"/>
      <c r="F17" s="218" t="s">
        <v>36</v>
      </c>
      <c r="G17" s="219"/>
      <c r="H17" s="219"/>
      <c r="I17" s="220"/>
    </row>
    <row r="18" spans="1:11">
      <c r="A18" s="239"/>
      <c r="B18" s="218" t="s">
        <v>5</v>
      </c>
      <c r="C18" s="219"/>
      <c r="D18" s="219"/>
      <c r="E18" s="233"/>
      <c r="F18" s="218" t="s">
        <v>5</v>
      </c>
      <c r="G18" s="219"/>
      <c r="H18" s="219"/>
      <c r="I18" s="220"/>
    </row>
    <row r="19" spans="1:11">
      <c r="A19" s="221"/>
      <c r="B19" s="1" t="s">
        <v>7</v>
      </c>
      <c r="C19" s="2" t="s">
        <v>6</v>
      </c>
      <c r="D19" s="1" t="s">
        <v>2</v>
      </c>
      <c r="E19" s="2" t="s">
        <v>32</v>
      </c>
      <c r="F19" s="1" t="s">
        <v>7</v>
      </c>
      <c r="G19" s="2" t="s">
        <v>6</v>
      </c>
      <c r="H19" s="1" t="s">
        <v>2</v>
      </c>
      <c r="I19" s="18" t="s">
        <v>32</v>
      </c>
    </row>
    <row r="20" spans="1:11">
      <c r="A20" s="16" t="s">
        <v>14</v>
      </c>
      <c r="B20" s="2">
        <v>0.182</v>
      </c>
      <c r="C20" s="2">
        <v>0.34699999999999998</v>
      </c>
      <c r="D20" s="2">
        <v>0.60099999999999998</v>
      </c>
      <c r="E20" s="2">
        <v>3.3570000000000002</v>
      </c>
      <c r="F20" s="2">
        <v>0.20300000000000001</v>
      </c>
      <c r="G20" s="2">
        <v>0.08</v>
      </c>
      <c r="H20" s="2">
        <v>2.1000000000000001E-2</v>
      </c>
      <c r="I20" s="18">
        <v>0.496</v>
      </c>
    </row>
    <row r="21" spans="1:11">
      <c r="A21" s="16" t="s">
        <v>15</v>
      </c>
      <c r="B21" s="2">
        <v>0</v>
      </c>
      <c r="C21" s="2">
        <v>0.13900000000000001</v>
      </c>
      <c r="D21" s="2">
        <v>0.59499999999999997</v>
      </c>
      <c r="E21" s="2">
        <v>1.0640000000000001</v>
      </c>
      <c r="F21" s="2">
        <v>0.19700000000000001</v>
      </c>
      <c r="G21" s="2">
        <v>0</v>
      </c>
      <c r="H21" s="2">
        <v>0</v>
      </c>
      <c r="I21" s="18">
        <v>6.8000000000000005E-2</v>
      </c>
    </row>
    <row r="22" spans="1:11">
      <c r="A22" s="16" t="s">
        <v>16</v>
      </c>
      <c r="B22" s="2">
        <v>0.67200000000000004</v>
      </c>
      <c r="C22" s="2">
        <v>0.91700000000000004</v>
      </c>
      <c r="D22" s="2">
        <v>1.88</v>
      </c>
      <c r="E22" s="2">
        <v>2.2589999999999999</v>
      </c>
      <c r="F22" s="2">
        <v>0.83299999999999996</v>
      </c>
      <c r="G22" s="2">
        <v>0.24399999999999999</v>
      </c>
      <c r="H22" s="2">
        <v>0</v>
      </c>
      <c r="I22" s="18">
        <v>1.4119999999999999</v>
      </c>
    </row>
    <row r="23" spans="1:11">
      <c r="A23" s="16" t="s">
        <v>17</v>
      </c>
      <c r="B23" s="2">
        <v>2.1789999999999998</v>
      </c>
      <c r="C23" s="2">
        <v>1.0069999999999999</v>
      </c>
      <c r="D23" s="2">
        <v>1.1040000000000001</v>
      </c>
      <c r="E23" s="2">
        <v>1.71</v>
      </c>
      <c r="F23" s="2">
        <v>2.7160000000000002</v>
      </c>
      <c r="G23" s="2">
        <v>0.13100000000000001</v>
      </c>
      <c r="H23" s="2">
        <v>6.6000000000000003E-2</v>
      </c>
      <c r="I23" s="18">
        <v>4.9820000000000002</v>
      </c>
    </row>
    <row r="24" spans="1:11">
      <c r="A24" s="16" t="s">
        <v>18</v>
      </c>
      <c r="B24" s="2">
        <v>6.9829999999999997</v>
      </c>
      <c r="C24" s="2">
        <v>1.772</v>
      </c>
      <c r="D24" s="2">
        <v>2.2120000000000002</v>
      </c>
      <c r="E24" s="2">
        <v>4.774</v>
      </c>
      <c r="F24" s="2">
        <v>6.0839999999999996</v>
      </c>
      <c r="G24" s="2">
        <v>0.32200000000000001</v>
      </c>
      <c r="H24" s="2">
        <v>1.6339999999999999</v>
      </c>
      <c r="I24" s="18">
        <v>10.692</v>
      </c>
      <c r="J24" s="7"/>
      <c r="K24" s="7"/>
    </row>
    <row r="25" spans="1:11">
      <c r="A25" s="16" t="s">
        <v>19</v>
      </c>
      <c r="B25" s="2">
        <v>14.567</v>
      </c>
      <c r="C25" s="2">
        <v>1.6319999999999999</v>
      </c>
      <c r="D25" s="2">
        <v>1.6870000000000001</v>
      </c>
      <c r="E25" s="2">
        <v>7.6950000000000003</v>
      </c>
      <c r="F25" s="2">
        <v>6.7220000000000004</v>
      </c>
      <c r="G25" s="2">
        <v>2.8290000000000002</v>
      </c>
      <c r="H25" s="2">
        <v>1.345</v>
      </c>
      <c r="I25" s="18">
        <v>10.209</v>
      </c>
      <c r="J25" s="8"/>
      <c r="K25" s="8"/>
    </row>
    <row r="26" spans="1:11" ht="12.75" customHeight="1">
      <c r="A26" s="16" t="s">
        <v>20</v>
      </c>
      <c r="B26" s="2">
        <f t="shared" ref="B26:I26" si="0">SUM(B20:B25)</f>
        <v>24.582999999999998</v>
      </c>
      <c r="C26" s="2">
        <f t="shared" si="0"/>
        <v>5.8140000000000001</v>
      </c>
      <c r="D26" s="2">
        <f t="shared" si="0"/>
        <v>8.0789999999999988</v>
      </c>
      <c r="E26" s="2">
        <f t="shared" si="0"/>
        <v>20.859000000000002</v>
      </c>
      <c r="F26" s="2">
        <f t="shared" si="0"/>
        <v>16.754999999999999</v>
      </c>
      <c r="G26" s="2">
        <f t="shared" si="0"/>
        <v>3.6060000000000003</v>
      </c>
      <c r="H26" s="2">
        <f t="shared" si="0"/>
        <v>3.0659999999999998</v>
      </c>
      <c r="I26" s="18">
        <f t="shared" si="0"/>
        <v>27.858999999999998</v>
      </c>
    </row>
    <row r="27" spans="1:11" ht="12.75" customHeight="1">
      <c r="A27" s="16" t="s">
        <v>42</v>
      </c>
      <c r="B27" s="2">
        <f t="shared" ref="B27:G27" si="1">AVERAGE(B20:B25)</f>
        <v>4.0971666666666664</v>
      </c>
      <c r="C27" s="2">
        <f t="shared" si="1"/>
        <v>0.96899999999999997</v>
      </c>
      <c r="D27" s="2">
        <f t="shared" si="1"/>
        <v>1.3464999999999998</v>
      </c>
      <c r="E27" s="2">
        <f t="shared" si="1"/>
        <v>3.4765000000000001</v>
      </c>
      <c r="F27" s="2">
        <f t="shared" si="1"/>
        <v>2.7925</v>
      </c>
      <c r="G27" s="2">
        <f t="shared" si="1"/>
        <v>0.60100000000000009</v>
      </c>
      <c r="H27" s="2">
        <f>AVERAGE(G20:G25)</f>
        <v>0.60100000000000009</v>
      </c>
      <c r="I27" s="18">
        <f>AVERAGE(H20:H25)</f>
        <v>0.51100000000000001</v>
      </c>
    </row>
    <row r="28" spans="1:11">
      <c r="A28" s="16" t="s">
        <v>22</v>
      </c>
      <c r="B28" s="2">
        <f>MEDIAN(B20:B25)</f>
        <v>1.4255</v>
      </c>
      <c r="C28" s="2">
        <f t="shared" ref="C28:I28" si="2">MEDIAN(C20:C25)</f>
        <v>0.96199999999999997</v>
      </c>
      <c r="D28" s="2">
        <f t="shared" si="2"/>
        <v>1.3955000000000002</v>
      </c>
      <c r="E28" s="2">
        <f t="shared" si="2"/>
        <v>2.8079999999999998</v>
      </c>
      <c r="F28" s="2">
        <f t="shared" si="2"/>
        <v>1.7745000000000002</v>
      </c>
      <c r="G28" s="2">
        <f t="shared" si="2"/>
        <v>0.1875</v>
      </c>
      <c r="H28" s="2">
        <f t="shared" si="2"/>
        <v>4.3499999999999997E-2</v>
      </c>
      <c r="I28" s="18">
        <f t="shared" si="2"/>
        <v>3.1970000000000001</v>
      </c>
    </row>
    <row r="29" spans="1:11">
      <c r="A29" s="16" t="s">
        <v>23</v>
      </c>
      <c r="B29" s="2">
        <f>MIN(B20:B25)</f>
        <v>0</v>
      </c>
      <c r="C29" s="2">
        <f t="shared" ref="C29:I29" si="3">MIN(C20:C25)</f>
        <v>0.13900000000000001</v>
      </c>
      <c r="D29" s="2">
        <f t="shared" si="3"/>
        <v>0.59499999999999997</v>
      </c>
      <c r="E29" s="2">
        <f t="shared" si="3"/>
        <v>1.0640000000000001</v>
      </c>
      <c r="F29" s="2">
        <f t="shared" si="3"/>
        <v>0.19700000000000001</v>
      </c>
      <c r="G29" s="2">
        <f t="shared" si="3"/>
        <v>0</v>
      </c>
      <c r="H29" s="2">
        <f t="shared" si="3"/>
        <v>0</v>
      </c>
      <c r="I29" s="18">
        <f t="shared" si="3"/>
        <v>6.8000000000000005E-2</v>
      </c>
    </row>
    <row r="30" spans="1:11">
      <c r="A30" s="16" t="s">
        <v>24</v>
      </c>
      <c r="B30" s="2">
        <f>MAX(B20:B25)</f>
        <v>14.567</v>
      </c>
      <c r="C30" s="2">
        <f t="shared" ref="C30:I30" si="4">MAX(C20:C25)</f>
        <v>1.772</v>
      </c>
      <c r="D30" s="2">
        <f t="shared" si="4"/>
        <v>2.2120000000000002</v>
      </c>
      <c r="E30" s="2">
        <f t="shared" si="4"/>
        <v>7.6950000000000003</v>
      </c>
      <c r="F30" s="2">
        <f t="shared" si="4"/>
        <v>6.7220000000000004</v>
      </c>
      <c r="G30" s="2">
        <f t="shared" si="4"/>
        <v>2.8290000000000002</v>
      </c>
      <c r="H30" s="2">
        <f t="shared" si="4"/>
        <v>1.6339999999999999</v>
      </c>
      <c r="I30" s="18">
        <f t="shared" si="4"/>
        <v>10.692</v>
      </c>
    </row>
    <row r="31" spans="1:11" ht="12" customHeight="1" thickBot="1">
      <c r="A31" s="19" t="s">
        <v>25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1">
        <v>0</v>
      </c>
    </row>
    <row r="33" spans="1:9" ht="15.75">
      <c r="A33" s="201" t="s">
        <v>39</v>
      </c>
      <c r="B33" s="201"/>
      <c r="C33" s="201"/>
      <c r="D33" s="201"/>
      <c r="E33" s="201"/>
      <c r="F33" s="201"/>
      <c r="G33" s="201"/>
      <c r="H33" s="201"/>
      <c r="I33" s="201"/>
    </row>
    <row r="34" spans="1:9">
      <c r="A34" s="201" t="s">
        <v>40</v>
      </c>
      <c r="B34" s="201"/>
      <c r="C34" s="201"/>
      <c r="D34" s="201"/>
      <c r="E34" s="201"/>
      <c r="F34" s="201"/>
      <c r="G34" s="201"/>
      <c r="H34" s="201"/>
      <c r="I34" s="201"/>
    </row>
    <row r="35" spans="1:9">
      <c r="A35" s="14"/>
      <c r="B35" s="14"/>
      <c r="C35" s="14"/>
      <c r="D35" s="14"/>
      <c r="E35" s="14"/>
      <c r="F35" s="14"/>
      <c r="G35" s="14"/>
      <c r="H35" s="14"/>
      <c r="I35" s="14"/>
    </row>
    <row r="36" spans="1:9">
      <c r="A36" s="14"/>
      <c r="B36" s="14"/>
      <c r="C36" s="14"/>
      <c r="D36" s="14"/>
      <c r="E36" s="14"/>
      <c r="F36" s="14"/>
      <c r="G36" s="14"/>
      <c r="H36" s="14"/>
      <c r="I36" s="14"/>
    </row>
    <row r="37" spans="1:9" ht="13.5" thickBot="1"/>
    <row r="38" spans="1:9" ht="14.25">
      <c r="A38" s="186" t="s">
        <v>54</v>
      </c>
      <c r="B38" s="187"/>
      <c r="C38" s="187"/>
      <c r="D38" s="187"/>
      <c r="E38" s="187"/>
      <c r="F38" s="187"/>
      <c r="G38" s="187"/>
      <c r="H38" s="187"/>
      <c r="I38" s="188"/>
    </row>
    <row r="39" spans="1:9">
      <c r="A39" s="238" t="s">
        <v>0</v>
      </c>
      <c r="B39" s="218" t="s">
        <v>5</v>
      </c>
      <c r="C39" s="219"/>
      <c r="D39" s="219"/>
      <c r="E39" s="219"/>
      <c r="F39" s="219"/>
      <c r="G39" s="219"/>
      <c r="H39" s="219"/>
      <c r="I39" s="220"/>
    </row>
    <row r="40" spans="1:9" ht="87">
      <c r="A40" s="221"/>
      <c r="B40" s="13" t="s">
        <v>7</v>
      </c>
      <c r="C40" s="13" t="s">
        <v>6</v>
      </c>
      <c r="D40" s="13" t="s">
        <v>26</v>
      </c>
      <c r="E40" s="13" t="s">
        <v>33</v>
      </c>
      <c r="F40" s="13" t="s">
        <v>37</v>
      </c>
      <c r="G40" s="13" t="s">
        <v>32</v>
      </c>
      <c r="H40" s="13" t="s">
        <v>30</v>
      </c>
      <c r="I40" s="22" t="s">
        <v>31</v>
      </c>
    </row>
    <row r="41" spans="1:9">
      <c r="A41" s="26" t="s">
        <v>14</v>
      </c>
      <c r="B41" s="9">
        <v>52.92</v>
      </c>
      <c r="C41" s="9">
        <v>39.43</v>
      </c>
      <c r="D41" s="9">
        <v>50.23</v>
      </c>
      <c r="E41" s="10">
        <v>65.349999999999994</v>
      </c>
      <c r="F41" s="10">
        <v>36.49</v>
      </c>
      <c r="G41" s="10">
        <v>55.95</v>
      </c>
      <c r="H41" s="10">
        <v>95.48</v>
      </c>
      <c r="I41" s="23">
        <v>60.86</v>
      </c>
    </row>
    <row r="42" spans="1:9">
      <c r="A42" s="16" t="s">
        <v>15</v>
      </c>
      <c r="B42" s="2">
        <v>65.5</v>
      </c>
      <c r="C42" s="2">
        <v>92.91</v>
      </c>
      <c r="D42" s="2">
        <v>123.39</v>
      </c>
      <c r="E42" s="4">
        <v>91.69</v>
      </c>
      <c r="F42" s="4">
        <v>92.28</v>
      </c>
      <c r="G42" s="4">
        <v>42.49</v>
      </c>
      <c r="H42" s="4">
        <v>83.95</v>
      </c>
      <c r="I42" s="24">
        <v>42.63</v>
      </c>
    </row>
    <row r="43" spans="1:9">
      <c r="A43" s="16" t="s">
        <v>16</v>
      </c>
      <c r="B43" s="2">
        <v>56.42</v>
      </c>
      <c r="C43" s="2">
        <v>73.88</v>
      </c>
      <c r="D43" s="2">
        <v>64.709999999999994</v>
      </c>
      <c r="E43" s="4">
        <v>82.52</v>
      </c>
      <c r="F43" s="4">
        <v>94.85</v>
      </c>
      <c r="G43" s="4">
        <v>62.56</v>
      </c>
      <c r="H43" s="4">
        <v>90.71</v>
      </c>
      <c r="I43" s="24">
        <v>62.35</v>
      </c>
    </row>
    <row r="44" spans="1:9">
      <c r="A44" s="16" t="s">
        <v>17</v>
      </c>
      <c r="B44" s="2">
        <v>124.66</v>
      </c>
      <c r="C44" s="2">
        <v>110.36</v>
      </c>
      <c r="D44" s="2">
        <v>80.12</v>
      </c>
      <c r="E44" s="4">
        <v>212.73</v>
      </c>
      <c r="F44" s="2">
        <v>93.5</v>
      </c>
      <c r="G44" s="4">
        <v>115.43</v>
      </c>
      <c r="H44" s="4">
        <v>154.84</v>
      </c>
      <c r="I44" s="24">
        <v>90.02</v>
      </c>
    </row>
    <row r="45" spans="1:9">
      <c r="A45" s="16" t="s">
        <v>18</v>
      </c>
      <c r="B45" s="2">
        <v>150.68</v>
      </c>
      <c r="C45" s="2">
        <v>182.37</v>
      </c>
      <c r="D45" s="2">
        <v>225.65</v>
      </c>
      <c r="E45" s="4">
        <v>147.88</v>
      </c>
      <c r="F45" s="4">
        <v>121.36</v>
      </c>
      <c r="G45" s="4">
        <v>123.49</v>
      </c>
      <c r="H45" s="4">
        <v>195.54</v>
      </c>
      <c r="I45" s="24">
        <v>156.97999999999999</v>
      </c>
    </row>
    <row r="46" spans="1:9">
      <c r="A46" s="16" t="s">
        <v>19</v>
      </c>
      <c r="B46" s="2">
        <v>52.92</v>
      </c>
      <c r="C46" s="2">
        <v>39.43</v>
      </c>
      <c r="D46" s="2">
        <v>50.23</v>
      </c>
      <c r="E46" s="4">
        <v>65.349999999999994</v>
      </c>
      <c r="F46" s="4">
        <v>36.49</v>
      </c>
      <c r="G46" s="4">
        <v>55.95</v>
      </c>
      <c r="H46" s="4">
        <v>95.48</v>
      </c>
      <c r="I46" s="24">
        <v>60.86</v>
      </c>
    </row>
    <row r="47" spans="1:9">
      <c r="A47" s="16" t="s">
        <v>35</v>
      </c>
      <c r="B47" s="2">
        <f t="shared" ref="B47:I47" si="5">SUM(B41:B46)</f>
        <v>503.1</v>
      </c>
      <c r="C47" s="2">
        <f t="shared" si="5"/>
        <v>538.38</v>
      </c>
      <c r="D47" s="2">
        <f t="shared" si="5"/>
        <v>594.33000000000004</v>
      </c>
      <c r="E47" s="2">
        <f t="shared" si="5"/>
        <v>665.52</v>
      </c>
      <c r="F47" s="4">
        <f t="shared" si="5"/>
        <v>474.97</v>
      </c>
      <c r="G47" s="2">
        <f t="shared" si="5"/>
        <v>455.87</v>
      </c>
      <c r="H47" s="2">
        <f t="shared" si="5"/>
        <v>716</v>
      </c>
      <c r="I47" s="18">
        <f t="shared" si="5"/>
        <v>473.70000000000005</v>
      </c>
    </row>
    <row r="48" spans="1:9">
      <c r="A48" s="16" t="s">
        <v>42</v>
      </c>
      <c r="B48" s="2">
        <f t="shared" ref="B48:I48" si="6">AVERAGE(B41:B46)</f>
        <v>83.850000000000009</v>
      </c>
      <c r="C48" s="5">
        <f t="shared" si="6"/>
        <v>89.73</v>
      </c>
      <c r="D48" s="5">
        <f t="shared" si="6"/>
        <v>99.055000000000007</v>
      </c>
      <c r="E48" s="5">
        <f t="shared" si="6"/>
        <v>110.92</v>
      </c>
      <c r="F48" s="6">
        <f t="shared" si="6"/>
        <v>79.161666666666676</v>
      </c>
      <c r="G48" s="5">
        <f t="shared" si="6"/>
        <v>75.978333333333339</v>
      </c>
      <c r="H48" s="6">
        <f t="shared" si="6"/>
        <v>119.33333333333333</v>
      </c>
      <c r="I48" s="27">
        <f t="shared" si="6"/>
        <v>78.95</v>
      </c>
    </row>
    <row r="49" spans="1:9">
      <c r="A49" s="16" t="s">
        <v>22</v>
      </c>
      <c r="B49" s="2">
        <f t="shared" ref="B49:H49" si="7">MEDIAN(B41:B46)</f>
        <v>60.96</v>
      </c>
      <c r="C49" s="2">
        <f t="shared" si="7"/>
        <v>83.394999999999996</v>
      </c>
      <c r="D49" s="2">
        <f t="shared" si="7"/>
        <v>72.414999999999992</v>
      </c>
      <c r="E49" s="2">
        <f t="shared" si="7"/>
        <v>87.10499999999999</v>
      </c>
      <c r="F49" s="4">
        <f t="shared" si="7"/>
        <v>92.89</v>
      </c>
      <c r="G49" s="5">
        <f t="shared" si="7"/>
        <v>59.255000000000003</v>
      </c>
      <c r="H49" s="2">
        <f t="shared" si="7"/>
        <v>95.48</v>
      </c>
      <c r="I49" s="18">
        <f>MEDIAN(H41:H46)</f>
        <v>95.48</v>
      </c>
    </row>
    <row r="50" spans="1:9">
      <c r="A50" s="16" t="s">
        <v>23</v>
      </c>
      <c r="B50" s="2">
        <f>MIN(B41:B46)</f>
        <v>52.92</v>
      </c>
      <c r="C50" s="2">
        <f t="shared" ref="C50:I50" si="8">MIN(C41:C46)</f>
        <v>39.43</v>
      </c>
      <c r="D50" s="2">
        <f t="shared" si="8"/>
        <v>50.23</v>
      </c>
      <c r="E50" s="2">
        <f t="shared" si="8"/>
        <v>65.349999999999994</v>
      </c>
      <c r="F50" s="2">
        <f t="shared" si="8"/>
        <v>36.49</v>
      </c>
      <c r="G50" s="2">
        <f t="shared" si="8"/>
        <v>42.49</v>
      </c>
      <c r="H50" s="2">
        <f t="shared" si="8"/>
        <v>83.95</v>
      </c>
      <c r="I50" s="18">
        <f t="shared" si="8"/>
        <v>42.63</v>
      </c>
    </row>
    <row r="51" spans="1:9" ht="13.5" thickBot="1">
      <c r="A51" s="19" t="s">
        <v>24</v>
      </c>
      <c r="B51" s="20">
        <f>MAX(B41:B46)</f>
        <v>150.68</v>
      </c>
      <c r="C51" s="20">
        <f t="shared" ref="C51:I51" si="9">MAX(C41:C46)</f>
        <v>182.37</v>
      </c>
      <c r="D51" s="20">
        <f t="shared" si="9"/>
        <v>225.65</v>
      </c>
      <c r="E51" s="20">
        <f t="shared" si="9"/>
        <v>212.73</v>
      </c>
      <c r="F51" s="20">
        <f t="shared" si="9"/>
        <v>121.36</v>
      </c>
      <c r="G51" s="20">
        <f t="shared" si="9"/>
        <v>123.49</v>
      </c>
      <c r="H51" s="20">
        <f t="shared" si="9"/>
        <v>195.54</v>
      </c>
      <c r="I51" s="21">
        <f t="shared" si="9"/>
        <v>156.97999999999999</v>
      </c>
    </row>
    <row r="53" spans="1:9" ht="14.25">
      <c r="A53" s="25" t="s">
        <v>51</v>
      </c>
      <c r="B53" s="25"/>
      <c r="C53" s="25"/>
      <c r="D53" s="25"/>
      <c r="E53" s="14"/>
      <c r="F53" s="14"/>
    </row>
    <row r="54" spans="1:9">
      <c r="A54" s="236" t="s">
        <v>52</v>
      </c>
      <c r="B54" s="236"/>
      <c r="C54" s="236"/>
      <c r="D54" s="236"/>
      <c r="E54" s="237"/>
    </row>
    <row r="55" spans="1:9" ht="26.25" customHeight="1">
      <c r="A55" s="150" t="s">
        <v>41</v>
      </c>
      <c r="B55" s="150"/>
      <c r="C55" s="150"/>
      <c r="D55" s="150"/>
    </row>
  </sheetData>
  <mergeCells count="17">
    <mergeCell ref="A1:I4"/>
    <mergeCell ref="F17:I17"/>
    <mergeCell ref="A16:A19"/>
    <mergeCell ref="B16:I16"/>
    <mergeCell ref="B17:E17"/>
    <mergeCell ref="A15:I15"/>
    <mergeCell ref="F18:I18"/>
    <mergeCell ref="B18:E18"/>
    <mergeCell ref="A54:E54"/>
    <mergeCell ref="A6:I7"/>
    <mergeCell ref="A9:I11"/>
    <mergeCell ref="A55:D55"/>
    <mergeCell ref="A38:I38"/>
    <mergeCell ref="B39:I39"/>
    <mergeCell ref="A39:A40"/>
    <mergeCell ref="A33:I33"/>
    <mergeCell ref="A34:I34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7"/>
  <sheetViews>
    <sheetView topLeftCell="A28" workbookViewId="0">
      <selection activeCell="K51" sqref="K51"/>
    </sheetView>
  </sheetViews>
  <sheetFormatPr defaultRowHeight="12.75"/>
  <cols>
    <col min="1" max="1" width="23" customWidth="1"/>
    <col min="2" max="2" width="10.42578125" customWidth="1"/>
    <col min="4" max="4" width="10.140625" customWidth="1"/>
    <col min="5" max="5" width="10.42578125" customWidth="1"/>
  </cols>
  <sheetData>
    <row r="1" spans="1:9">
      <c r="A1" s="152" t="s">
        <v>57</v>
      </c>
      <c r="B1" s="152"/>
      <c r="C1" s="152"/>
      <c r="D1" s="152"/>
      <c r="E1" s="152"/>
      <c r="F1" s="152"/>
      <c r="G1" s="152"/>
    </row>
    <row r="2" spans="1:9">
      <c r="A2" s="152"/>
      <c r="B2" s="152"/>
      <c r="C2" s="152"/>
      <c r="D2" s="152"/>
      <c r="E2" s="152"/>
      <c r="F2" s="152"/>
      <c r="G2" s="152"/>
    </row>
    <row r="3" spans="1:9" ht="12" customHeight="1">
      <c r="A3" s="152"/>
      <c r="B3" s="152"/>
      <c r="C3" s="152"/>
      <c r="D3" s="152"/>
      <c r="E3" s="152"/>
      <c r="F3" s="152"/>
      <c r="G3" s="152"/>
    </row>
    <row r="4" spans="1:9" ht="12.75" hidden="1" customHeight="1">
      <c r="A4" s="152"/>
      <c r="B4" s="152"/>
      <c r="C4" s="152"/>
      <c r="D4" s="152"/>
      <c r="E4" s="152"/>
      <c r="F4" s="152"/>
      <c r="G4" s="152"/>
    </row>
    <row r="5" spans="1:9" ht="2.25" hidden="1" customHeight="1">
      <c r="A5" s="152"/>
      <c r="B5" s="152"/>
      <c r="C5" s="152"/>
      <c r="D5" s="152"/>
      <c r="E5" s="152"/>
      <c r="F5" s="152"/>
      <c r="G5" s="152"/>
    </row>
    <row r="6" spans="1:9" ht="12.75" hidden="1" customHeight="1">
      <c r="A6" s="152"/>
      <c r="B6" s="152"/>
      <c r="C6" s="152"/>
      <c r="D6" s="152"/>
      <c r="E6" s="152"/>
      <c r="F6" s="152"/>
      <c r="G6" s="152"/>
    </row>
    <row r="8" spans="1:9">
      <c r="A8" s="149" t="s">
        <v>45</v>
      </c>
      <c r="B8" s="150"/>
      <c r="C8" s="150"/>
      <c r="D8" s="150"/>
      <c r="E8" s="150"/>
      <c r="F8" s="150"/>
      <c r="G8" s="150"/>
      <c r="H8" s="150"/>
      <c r="I8" s="150"/>
    </row>
    <row r="9" spans="1:9">
      <c r="A9" s="150"/>
      <c r="B9" s="150"/>
      <c r="C9" s="150"/>
      <c r="D9" s="150"/>
      <c r="E9" s="150"/>
      <c r="F9" s="150"/>
      <c r="G9" s="150"/>
      <c r="H9" s="150"/>
      <c r="I9" s="150"/>
    </row>
    <row r="11" spans="1:9">
      <c r="A11" s="151" t="s">
        <v>53</v>
      </c>
      <c r="B11" s="152"/>
      <c r="C11" s="152"/>
      <c r="D11" s="152"/>
      <c r="E11" s="152"/>
      <c r="F11" s="152"/>
      <c r="G11" s="152"/>
      <c r="H11" s="152"/>
      <c r="I11" s="152"/>
    </row>
    <row r="12" spans="1:9">
      <c r="A12" s="152"/>
      <c r="B12" s="152"/>
      <c r="C12" s="152"/>
      <c r="D12" s="152"/>
      <c r="E12" s="152"/>
      <c r="F12" s="152"/>
      <c r="G12" s="152"/>
      <c r="H12" s="152"/>
      <c r="I12" s="152"/>
    </row>
    <row r="13" spans="1:9">
      <c r="A13" s="152"/>
      <c r="B13" s="152"/>
      <c r="C13" s="152"/>
      <c r="D13" s="152"/>
      <c r="E13" s="152"/>
      <c r="F13" s="152"/>
      <c r="G13" s="152"/>
      <c r="H13" s="152"/>
      <c r="I13" s="152"/>
    </row>
    <row r="14" spans="1:9">
      <c r="A14" s="11"/>
      <c r="B14" s="11"/>
      <c r="C14" s="11"/>
      <c r="D14" s="11"/>
      <c r="E14" s="11"/>
      <c r="F14" s="11"/>
      <c r="G14" s="11"/>
    </row>
    <row r="15" spans="1:9" ht="13.5" thickBot="1">
      <c r="A15" s="7"/>
      <c r="B15" s="11"/>
      <c r="C15" s="11"/>
      <c r="D15" s="11"/>
      <c r="E15" s="11"/>
      <c r="F15" s="11"/>
      <c r="G15" s="11"/>
    </row>
    <row r="16" spans="1:9">
      <c r="A16" s="206" t="s">
        <v>46</v>
      </c>
      <c r="B16" s="207"/>
      <c r="C16" s="207"/>
      <c r="D16" s="207"/>
      <c r="E16" s="207"/>
      <c r="F16" s="207"/>
      <c r="G16" s="208"/>
    </row>
    <row r="17" spans="1:7">
      <c r="A17" s="157" t="s">
        <v>0</v>
      </c>
      <c r="B17" s="164" t="s">
        <v>1</v>
      </c>
      <c r="C17" s="164"/>
      <c r="D17" s="164"/>
      <c r="E17" s="164"/>
      <c r="F17" s="164"/>
      <c r="G17" s="199"/>
    </row>
    <row r="18" spans="1:7" ht="15.75">
      <c r="A18" s="157"/>
      <c r="B18" s="164" t="s">
        <v>3</v>
      </c>
      <c r="C18" s="164"/>
      <c r="D18" s="164"/>
      <c r="E18" s="164" t="s">
        <v>4</v>
      </c>
      <c r="F18" s="164"/>
      <c r="G18" s="199"/>
    </row>
    <row r="19" spans="1:7">
      <c r="A19" s="157"/>
      <c r="B19" s="164" t="s">
        <v>5</v>
      </c>
      <c r="C19" s="164"/>
      <c r="D19" s="164"/>
      <c r="E19" s="164" t="s">
        <v>5</v>
      </c>
      <c r="F19" s="164"/>
      <c r="G19" s="199"/>
    </row>
    <row r="20" spans="1:7">
      <c r="A20" s="157"/>
      <c r="B20" s="2" t="s">
        <v>6</v>
      </c>
      <c r="C20" s="1" t="s">
        <v>2</v>
      </c>
      <c r="D20" s="1" t="s">
        <v>7</v>
      </c>
      <c r="E20" s="2" t="s">
        <v>6</v>
      </c>
      <c r="F20" s="1" t="s">
        <v>2</v>
      </c>
      <c r="G20" s="17" t="s">
        <v>7</v>
      </c>
    </row>
    <row r="21" spans="1:7">
      <c r="A21" s="16" t="s">
        <v>8</v>
      </c>
      <c r="B21" s="2">
        <v>0</v>
      </c>
      <c r="C21" s="2">
        <v>88.346999999999994</v>
      </c>
      <c r="D21" s="2">
        <v>32.164000000000001</v>
      </c>
      <c r="E21" s="2">
        <v>9.8659999999999997</v>
      </c>
      <c r="F21" s="2">
        <v>12.329000000000001</v>
      </c>
      <c r="G21" s="18">
        <v>12.919</v>
      </c>
    </row>
    <row r="22" spans="1:7">
      <c r="A22" s="16" t="s">
        <v>9</v>
      </c>
      <c r="B22" s="2">
        <v>21.792000000000002</v>
      </c>
      <c r="C22" s="2">
        <v>75.135000000000005</v>
      </c>
      <c r="D22" s="2">
        <v>61.725999999999999</v>
      </c>
      <c r="E22" s="2">
        <v>12.478</v>
      </c>
      <c r="F22" s="2">
        <v>10.106999999999999</v>
      </c>
      <c r="G22" s="18">
        <v>11.137</v>
      </c>
    </row>
    <row r="23" spans="1:7">
      <c r="A23" s="16" t="s">
        <v>10</v>
      </c>
      <c r="B23" s="2">
        <v>0.06</v>
      </c>
      <c r="C23" s="2">
        <v>67.887</v>
      </c>
      <c r="D23" s="2">
        <v>51.884</v>
      </c>
      <c r="E23" s="2">
        <v>6.524</v>
      </c>
      <c r="F23" s="2">
        <v>14.647</v>
      </c>
      <c r="G23" s="18">
        <v>10.456</v>
      </c>
    </row>
    <row r="24" spans="1:7">
      <c r="A24" s="16" t="s">
        <v>11</v>
      </c>
      <c r="B24" s="2">
        <v>0.109</v>
      </c>
      <c r="C24" s="2">
        <v>32.082999999999998</v>
      </c>
      <c r="D24" s="2">
        <v>9.0519999999999996</v>
      </c>
      <c r="E24" s="2">
        <v>0.81899999999999995</v>
      </c>
      <c r="F24" s="2">
        <v>3.048</v>
      </c>
      <c r="G24" s="18">
        <v>1.833</v>
      </c>
    </row>
    <row r="25" spans="1:7">
      <c r="A25" s="16" t="s">
        <v>12</v>
      </c>
      <c r="B25" s="2">
        <v>2.371</v>
      </c>
      <c r="C25" s="2">
        <v>1.716</v>
      </c>
      <c r="D25" s="2">
        <v>2.1999999999999999E-2</v>
      </c>
      <c r="E25" s="2">
        <v>10.813000000000001</v>
      </c>
      <c r="F25" s="2">
        <v>6.4020000000000001</v>
      </c>
      <c r="G25" s="18">
        <v>1.6220000000000001</v>
      </c>
    </row>
    <row r="26" spans="1:7">
      <c r="A26" s="16" t="s">
        <v>13</v>
      </c>
      <c r="B26" s="2">
        <v>7.5999999999999998E-2</v>
      </c>
      <c r="C26" s="2">
        <v>0.32600000000000001</v>
      </c>
      <c r="D26" s="2">
        <v>3.1E-2</v>
      </c>
      <c r="E26" s="2">
        <v>3.1739999999999999</v>
      </c>
      <c r="F26" s="2">
        <v>2.669</v>
      </c>
      <c r="G26" s="18">
        <v>0.30599999999999999</v>
      </c>
    </row>
    <row r="27" spans="1:7">
      <c r="A27" s="16" t="s">
        <v>14</v>
      </c>
      <c r="B27" s="2">
        <v>0.57599999999999996</v>
      </c>
      <c r="C27" s="2">
        <v>1.7529999999999999</v>
      </c>
      <c r="D27" s="2">
        <v>0.248</v>
      </c>
      <c r="E27" s="2">
        <v>3.9209999999999998</v>
      </c>
      <c r="F27" s="2">
        <v>5.0439999999999996</v>
      </c>
      <c r="G27" s="18">
        <v>0.96599999999999997</v>
      </c>
    </row>
    <row r="28" spans="1:7">
      <c r="A28" s="16" t="s">
        <v>15</v>
      </c>
      <c r="B28" s="2">
        <v>0.152</v>
      </c>
      <c r="C28" s="2">
        <v>0.1</v>
      </c>
      <c r="D28" s="2">
        <v>0</v>
      </c>
      <c r="E28" s="2">
        <v>10.894</v>
      </c>
      <c r="F28" s="2">
        <v>5.8959999999999999</v>
      </c>
      <c r="G28" s="18">
        <v>3.1139999999999999</v>
      </c>
    </row>
    <row r="29" spans="1:7">
      <c r="A29" s="16" t="s">
        <v>16</v>
      </c>
      <c r="B29" s="2">
        <v>0.19500000000000001</v>
      </c>
      <c r="C29" s="2">
        <v>0.17499999999999999</v>
      </c>
      <c r="D29" s="2">
        <v>3.7999999999999999E-2</v>
      </c>
      <c r="E29" s="2">
        <v>1.6459999999999999</v>
      </c>
      <c r="F29" s="2">
        <v>0.495</v>
      </c>
      <c r="G29" s="18">
        <v>0</v>
      </c>
    </row>
    <row r="30" spans="1:7">
      <c r="A30" s="16" t="s">
        <v>17</v>
      </c>
      <c r="B30" s="2">
        <v>0.20599999999999999</v>
      </c>
      <c r="C30" s="2">
        <v>0.34699999999999998</v>
      </c>
      <c r="D30" s="2">
        <v>0.32400000000000001</v>
      </c>
      <c r="E30" s="2">
        <v>9.1289999999999996</v>
      </c>
      <c r="F30" s="2">
        <v>5.5570000000000004</v>
      </c>
      <c r="G30" s="18">
        <v>3.5529999999999999</v>
      </c>
    </row>
    <row r="31" spans="1:7" ht="12.75" customHeight="1">
      <c r="A31" s="16" t="s">
        <v>18</v>
      </c>
      <c r="B31" s="2">
        <v>0.38800000000000001</v>
      </c>
      <c r="C31" s="2">
        <v>0.54300000000000004</v>
      </c>
      <c r="D31" s="2">
        <v>1.4630000000000001</v>
      </c>
      <c r="E31" s="2">
        <v>11.113</v>
      </c>
      <c r="F31" s="2">
        <v>7.8250000000000002</v>
      </c>
      <c r="G31" s="18">
        <v>11.254</v>
      </c>
    </row>
    <row r="32" spans="1:7" ht="12.75" hidden="1" customHeight="1">
      <c r="A32" s="16" t="s">
        <v>19</v>
      </c>
      <c r="B32" s="2">
        <v>0.20499999999999999</v>
      </c>
      <c r="C32" s="2">
        <v>0.35099999999999998</v>
      </c>
      <c r="D32" s="2">
        <v>2.8879999999999999</v>
      </c>
      <c r="E32" s="2">
        <v>6.0229999999999997</v>
      </c>
      <c r="F32" s="2">
        <v>9.1530000000000005</v>
      </c>
      <c r="G32" s="18">
        <v>10.906000000000001</v>
      </c>
    </row>
    <row r="33" spans="1:11" ht="12.75" customHeight="1">
      <c r="A33" s="16" t="s">
        <v>20</v>
      </c>
      <c r="B33" s="2">
        <v>26.13</v>
      </c>
      <c r="C33" s="2">
        <v>268.76299999999998</v>
      </c>
      <c r="D33" s="2">
        <v>159.84</v>
      </c>
      <c r="E33" s="2">
        <v>86.4</v>
      </c>
      <c r="F33" s="2">
        <v>83.171999999999997</v>
      </c>
      <c r="G33" s="18">
        <v>68.066000000000003</v>
      </c>
    </row>
    <row r="34" spans="1:11">
      <c r="A34" s="16" t="s">
        <v>42</v>
      </c>
      <c r="B34" s="2">
        <v>2.1779999999999999</v>
      </c>
      <c r="C34" s="2">
        <v>22.396999999999998</v>
      </c>
      <c r="D34" s="2">
        <v>13.32</v>
      </c>
      <c r="E34" s="2">
        <v>7.2</v>
      </c>
      <c r="F34" s="2">
        <v>6.931</v>
      </c>
      <c r="G34" s="18">
        <v>5.6719999999999997</v>
      </c>
    </row>
    <row r="35" spans="1:11" ht="15" customHeight="1">
      <c r="A35" s="16" t="s">
        <v>21</v>
      </c>
      <c r="B35" s="2">
        <v>7.1999999999999995E-2</v>
      </c>
      <c r="C35" s="2">
        <v>0.73599999999999999</v>
      </c>
      <c r="D35" s="2">
        <v>0.438</v>
      </c>
      <c r="E35" s="2">
        <v>0.23699999999999999</v>
      </c>
      <c r="F35" s="2">
        <v>0.22800000000000001</v>
      </c>
      <c r="G35" s="18">
        <v>0.186</v>
      </c>
    </row>
    <row r="36" spans="1:11">
      <c r="A36" s="16" t="s">
        <v>22</v>
      </c>
      <c r="B36" s="2">
        <v>0.2</v>
      </c>
      <c r="C36" s="2">
        <v>1.1299999999999999</v>
      </c>
      <c r="D36" s="2">
        <v>0.89400000000000002</v>
      </c>
      <c r="E36" s="2">
        <v>7.827</v>
      </c>
      <c r="F36" s="2">
        <v>6.149</v>
      </c>
      <c r="G36" s="18">
        <v>3.3340000000000001</v>
      </c>
    </row>
    <row r="37" spans="1:11" ht="13.5" customHeight="1">
      <c r="A37" s="16" t="s">
        <v>23</v>
      </c>
      <c r="B37" s="2">
        <v>0</v>
      </c>
      <c r="C37" s="2">
        <v>0.1</v>
      </c>
      <c r="D37" s="2">
        <v>0</v>
      </c>
      <c r="E37" s="2">
        <v>0.81899999999999995</v>
      </c>
      <c r="F37" s="2">
        <v>0.495</v>
      </c>
      <c r="G37" s="18">
        <v>0</v>
      </c>
    </row>
    <row r="38" spans="1:11">
      <c r="A38" s="16" t="s">
        <v>24</v>
      </c>
      <c r="B38" s="2">
        <v>21.792000000000002</v>
      </c>
      <c r="C38" s="2">
        <v>88.346999999999994</v>
      </c>
      <c r="D38" s="2">
        <v>61.725999999999999</v>
      </c>
      <c r="E38" s="2">
        <v>12.478</v>
      </c>
      <c r="F38" s="2">
        <v>14.647</v>
      </c>
      <c r="G38" s="18">
        <v>12.919</v>
      </c>
    </row>
    <row r="39" spans="1:11" ht="13.5" thickBot="1">
      <c r="A39" s="19" t="s">
        <v>25</v>
      </c>
      <c r="B39" s="31">
        <v>1</v>
      </c>
      <c r="C39" s="31">
        <v>1</v>
      </c>
      <c r="D39" s="31">
        <v>1</v>
      </c>
      <c r="E39" s="20">
        <v>0</v>
      </c>
      <c r="F39" s="20">
        <v>0</v>
      </c>
      <c r="G39" s="21">
        <v>0</v>
      </c>
    </row>
    <row r="41" spans="1:11" ht="15.75">
      <c r="A41" s="14" t="s">
        <v>39</v>
      </c>
      <c r="B41" s="14"/>
      <c r="C41" s="14"/>
      <c r="D41" s="14"/>
      <c r="E41" s="14"/>
      <c r="F41" s="14"/>
      <c r="G41" s="14"/>
      <c r="H41" s="14"/>
      <c r="I41" s="14"/>
    </row>
    <row r="42" spans="1:11">
      <c r="A42" s="14" t="s">
        <v>40</v>
      </c>
      <c r="B42" s="14"/>
      <c r="C42" s="14"/>
      <c r="D42" s="14"/>
      <c r="E42" s="14"/>
      <c r="F42" s="14"/>
      <c r="G42" s="14"/>
      <c r="H42" s="14"/>
      <c r="I42" s="14"/>
    </row>
    <row r="44" spans="1:11" ht="19.5" customHeight="1">
      <c r="A44" s="240" t="s">
        <v>55</v>
      </c>
      <c r="B44" s="241"/>
      <c r="C44" s="241"/>
      <c r="D44" s="241"/>
      <c r="E44" s="241"/>
      <c r="F44" s="241"/>
      <c r="G44" s="241"/>
      <c r="H44" s="241"/>
      <c r="I44" s="241"/>
      <c r="J44" s="241"/>
      <c r="K44" s="242"/>
    </row>
    <row r="45" spans="1:11" ht="15.75" customHeight="1">
      <c r="A45" s="15" t="s">
        <v>0</v>
      </c>
      <c r="B45" s="244" t="s">
        <v>5</v>
      </c>
      <c r="C45" s="203"/>
      <c r="D45" s="203"/>
      <c r="E45" s="203"/>
      <c r="F45" s="203"/>
      <c r="G45" s="203"/>
      <c r="H45" s="203"/>
      <c r="I45" s="203"/>
      <c r="J45" s="203"/>
      <c r="K45" s="204"/>
    </row>
    <row r="46" spans="1:11" ht="87">
      <c r="A46" s="15"/>
      <c r="B46" s="13" t="s">
        <v>6</v>
      </c>
      <c r="C46" s="13" t="s">
        <v>26</v>
      </c>
      <c r="D46" s="13" t="s">
        <v>7</v>
      </c>
      <c r="E46" s="13" t="s">
        <v>27</v>
      </c>
      <c r="F46" s="13" t="s">
        <v>28</v>
      </c>
      <c r="G46" s="13" t="s">
        <v>29</v>
      </c>
      <c r="H46" s="13" t="s">
        <v>30</v>
      </c>
      <c r="I46" s="13" t="s">
        <v>31</v>
      </c>
      <c r="J46" s="13" t="s">
        <v>32</v>
      </c>
      <c r="K46" s="13" t="s">
        <v>33</v>
      </c>
    </row>
    <row r="47" spans="1:11">
      <c r="A47" s="2" t="s">
        <v>8</v>
      </c>
      <c r="B47" s="2">
        <v>98.56</v>
      </c>
      <c r="C47" s="2">
        <v>76.02</v>
      </c>
      <c r="D47" s="2">
        <v>90.21</v>
      </c>
      <c r="E47" s="2">
        <v>101.67</v>
      </c>
      <c r="F47" s="2">
        <v>90.48</v>
      </c>
      <c r="G47" s="2">
        <v>135.25</v>
      </c>
      <c r="H47" s="2">
        <v>317.61</v>
      </c>
      <c r="I47" s="2">
        <v>92.79</v>
      </c>
      <c r="J47" s="2">
        <v>100.79</v>
      </c>
      <c r="K47" s="2">
        <v>113.83</v>
      </c>
    </row>
    <row r="48" spans="1:11">
      <c r="A48" s="2" t="s">
        <v>9</v>
      </c>
      <c r="B48" s="3" t="s">
        <v>34</v>
      </c>
      <c r="C48" s="2">
        <v>125.68</v>
      </c>
      <c r="D48" s="2">
        <v>106</v>
      </c>
      <c r="E48" s="2">
        <v>90.55</v>
      </c>
      <c r="F48" s="2">
        <v>121.73</v>
      </c>
      <c r="G48" s="2">
        <v>114.3</v>
      </c>
      <c r="H48" s="2">
        <v>247.47</v>
      </c>
      <c r="I48" s="2">
        <v>163.58000000000001</v>
      </c>
      <c r="J48" s="2">
        <v>172.45</v>
      </c>
      <c r="K48" s="2">
        <v>183.69</v>
      </c>
    </row>
    <row r="49" spans="1:11">
      <c r="A49" s="2" t="s">
        <v>10</v>
      </c>
      <c r="B49" s="2">
        <v>105.34</v>
      </c>
      <c r="C49" s="2">
        <v>112.8</v>
      </c>
      <c r="D49" s="2">
        <v>104.64</v>
      </c>
      <c r="E49" s="2">
        <v>118.93</v>
      </c>
      <c r="F49" s="2">
        <v>157.34</v>
      </c>
      <c r="G49" s="2">
        <v>56.95</v>
      </c>
      <c r="H49" s="2">
        <v>363.98</v>
      </c>
      <c r="I49" s="2">
        <v>71.819999999999993</v>
      </c>
      <c r="J49" s="2">
        <v>50.39</v>
      </c>
      <c r="K49" s="2">
        <v>86.01</v>
      </c>
    </row>
    <row r="50" spans="1:11">
      <c r="A50" s="2" t="s">
        <v>11</v>
      </c>
      <c r="B50" s="2">
        <v>144.31</v>
      </c>
      <c r="C50" s="2">
        <v>135.91999999999999</v>
      </c>
      <c r="D50" s="2">
        <v>59.07</v>
      </c>
      <c r="E50" s="2">
        <v>73.540000000000006</v>
      </c>
      <c r="F50" s="2">
        <v>91.31</v>
      </c>
      <c r="G50" s="2">
        <v>130.18</v>
      </c>
      <c r="H50" s="2">
        <v>167.35</v>
      </c>
      <c r="I50" s="2">
        <v>107.22</v>
      </c>
      <c r="J50" s="2">
        <v>119.13</v>
      </c>
      <c r="K50" s="2">
        <v>150</v>
      </c>
    </row>
    <row r="51" spans="1:11" ht="14.25" customHeight="1">
      <c r="A51" s="2" t="s">
        <v>12</v>
      </c>
      <c r="B51" s="28">
        <v>547.26</v>
      </c>
      <c r="C51" s="2">
        <v>357.17</v>
      </c>
      <c r="D51" s="2">
        <v>441.1</v>
      </c>
      <c r="E51" s="28">
        <v>457.23</v>
      </c>
      <c r="F51" s="28">
        <v>464.49</v>
      </c>
      <c r="G51" s="28">
        <v>478.89</v>
      </c>
      <c r="H51" s="28">
        <v>724.07</v>
      </c>
      <c r="I51" s="28">
        <v>581.6</v>
      </c>
      <c r="J51" s="28">
        <v>489.29</v>
      </c>
      <c r="K51" s="4">
        <v>439.47</v>
      </c>
    </row>
    <row r="52" spans="1:11">
      <c r="A52" s="2" t="s">
        <v>13</v>
      </c>
      <c r="B52" s="2">
        <v>145.85</v>
      </c>
      <c r="C52" s="2">
        <v>87.23</v>
      </c>
      <c r="D52" s="2">
        <v>81.53</v>
      </c>
      <c r="E52" s="4">
        <v>130.31</v>
      </c>
      <c r="F52" s="4">
        <v>72.819999999999993</v>
      </c>
      <c r="G52" s="4">
        <v>174.51</v>
      </c>
      <c r="H52" s="4">
        <v>264.04000000000002</v>
      </c>
      <c r="I52" s="4">
        <v>131.24</v>
      </c>
      <c r="J52" s="4">
        <v>70.989999999999995</v>
      </c>
      <c r="K52" s="4">
        <v>109.66</v>
      </c>
    </row>
    <row r="53" spans="1:11">
      <c r="A53" s="2" t="s">
        <v>14</v>
      </c>
      <c r="B53" s="2">
        <v>89.86</v>
      </c>
      <c r="C53" s="2">
        <v>147.91</v>
      </c>
      <c r="D53" s="2">
        <v>55.19</v>
      </c>
      <c r="E53" s="4">
        <v>77.59</v>
      </c>
      <c r="F53" s="4">
        <v>118.83</v>
      </c>
      <c r="G53" s="4">
        <v>93.64</v>
      </c>
      <c r="H53" s="4">
        <v>88.1</v>
      </c>
      <c r="I53" s="4">
        <v>55.81</v>
      </c>
      <c r="J53" s="4">
        <v>71.400000000000006</v>
      </c>
      <c r="K53" s="4">
        <v>57.94</v>
      </c>
    </row>
    <row r="54" spans="1:11">
      <c r="A54" s="2" t="s">
        <v>15</v>
      </c>
      <c r="B54" s="2">
        <v>139.94</v>
      </c>
      <c r="C54" s="2">
        <v>114.34</v>
      </c>
      <c r="D54" s="2">
        <v>118.41</v>
      </c>
      <c r="E54" s="4">
        <v>108.98</v>
      </c>
      <c r="F54" s="4">
        <v>27.98</v>
      </c>
      <c r="G54" s="4">
        <v>27.98</v>
      </c>
      <c r="H54" s="4">
        <v>366.09</v>
      </c>
      <c r="I54" s="4">
        <v>143.30000000000001</v>
      </c>
      <c r="J54" s="4">
        <v>134.72999999999999</v>
      </c>
      <c r="K54" s="4">
        <v>134.75</v>
      </c>
    </row>
    <row r="55" spans="1:11">
      <c r="A55" s="2" t="s">
        <v>16</v>
      </c>
      <c r="B55" s="2">
        <v>218.57</v>
      </c>
      <c r="C55" s="2">
        <v>170.8</v>
      </c>
      <c r="D55" s="2">
        <v>120.2</v>
      </c>
      <c r="E55" s="4">
        <v>101.07</v>
      </c>
      <c r="F55" s="4">
        <v>66.8</v>
      </c>
      <c r="G55" s="4">
        <v>68.52</v>
      </c>
      <c r="H55" s="4">
        <v>205.14</v>
      </c>
      <c r="I55" s="4">
        <v>107.11</v>
      </c>
      <c r="J55" s="4">
        <v>58.32</v>
      </c>
      <c r="K55" s="4">
        <v>79.349999999999994</v>
      </c>
    </row>
    <row r="56" spans="1:11">
      <c r="A56" s="2" t="s">
        <v>17</v>
      </c>
      <c r="B56" s="2">
        <v>28.95</v>
      </c>
      <c r="C56" s="2">
        <v>110.16</v>
      </c>
      <c r="D56" s="2">
        <v>72.989999999999995</v>
      </c>
      <c r="E56" s="4">
        <v>44.61</v>
      </c>
      <c r="F56" s="2" t="s">
        <v>34</v>
      </c>
      <c r="G56" s="4">
        <v>94.43</v>
      </c>
      <c r="H56" s="4">
        <v>95.01</v>
      </c>
      <c r="I56" s="4">
        <v>98.42</v>
      </c>
      <c r="J56" s="4">
        <v>44.66</v>
      </c>
      <c r="K56" s="4">
        <v>91.15</v>
      </c>
    </row>
    <row r="57" spans="1:11">
      <c r="A57" s="2" t="s">
        <v>18</v>
      </c>
      <c r="B57" s="2">
        <v>205.2</v>
      </c>
      <c r="C57" s="2">
        <v>104.2</v>
      </c>
      <c r="D57" s="2">
        <v>68.56</v>
      </c>
      <c r="E57" s="4">
        <v>52</v>
      </c>
      <c r="F57" s="4">
        <v>65.209999999999994</v>
      </c>
      <c r="G57" s="4">
        <v>114.34</v>
      </c>
      <c r="H57" s="4">
        <v>214.09</v>
      </c>
      <c r="I57" s="4">
        <v>52.87</v>
      </c>
      <c r="J57" s="4">
        <v>74.099999999999994</v>
      </c>
      <c r="K57" s="4">
        <v>90.16</v>
      </c>
    </row>
    <row r="58" spans="1:11">
      <c r="A58" s="2" t="s">
        <v>19</v>
      </c>
      <c r="B58" s="2">
        <v>62.86</v>
      </c>
      <c r="C58" s="2">
        <v>35.39</v>
      </c>
      <c r="D58" s="2">
        <v>49.49</v>
      </c>
      <c r="E58" s="4">
        <v>103.3</v>
      </c>
      <c r="F58" s="4">
        <v>23.05</v>
      </c>
      <c r="G58" s="4">
        <v>34.5</v>
      </c>
      <c r="H58" s="4">
        <v>103.84</v>
      </c>
      <c r="I58" s="4">
        <v>45.42</v>
      </c>
      <c r="J58" s="4">
        <v>61.45</v>
      </c>
      <c r="K58" s="4">
        <v>36.9</v>
      </c>
    </row>
    <row r="59" spans="1:11">
      <c r="A59" s="2" t="s">
        <v>35</v>
      </c>
      <c r="B59" s="2">
        <v>1786.7</v>
      </c>
      <c r="C59" s="2">
        <f>SUM(C47:C58)</f>
        <v>1577.6200000000001</v>
      </c>
      <c r="D59" s="2">
        <f>SUM(D47:D58)</f>
        <v>1367.39</v>
      </c>
      <c r="E59" s="2">
        <f>SUM(E47:E58)</f>
        <v>1459.7799999999997</v>
      </c>
      <c r="F59" s="4">
        <v>1300.04</v>
      </c>
      <c r="G59" s="2">
        <f>SUM(G47:G58)</f>
        <v>1523.49</v>
      </c>
      <c r="H59" s="2">
        <f>SUM(H47:H58)</f>
        <v>3156.7900000000004</v>
      </c>
      <c r="I59" s="2">
        <f>SUM(I47:I58)</f>
        <v>1651.1799999999998</v>
      </c>
      <c r="J59" s="2">
        <f>SUM(J47:J58)</f>
        <v>1447.7</v>
      </c>
      <c r="K59" s="2">
        <f>SUM(K47:K58)</f>
        <v>1572.9100000000003</v>
      </c>
    </row>
    <row r="60" spans="1:11">
      <c r="A60" s="2" t="s">
        <v>42</v>
      </c>
      <c r="B60" s="2">
        <v>148.88999999999999</v>
      </c>
      <c r="C60" s="5">
        <f>AVERAGE(C47:C58)</f>
        <v>131.46833333333333</v>
      </c>
      <c r="D60" s="5">
        <f>AVERAGE(D47:D58)</f>
        <v>113.94916666666667</v>
      </c>
      <c r="E60" s="5">
        <f>AVERAGE(E47:E58)</f>
        <v>121.64833333333331</v>
      </c>
      <c r="F60" s="6">
        <v>108.34</v>
      </c>
      <c r="G60" s="5">
        <f>AVERAGE(G47:G58)</f>
        <v>126.9575</v>
      </c>
      <c r="H60" s="29">
        <f>AVERAGE(H47:H58)</f>
        <v>263.06583333333339</v>
      </c>
      <c r="I60" s="5">
        <f>AVERAGE(I47:I58)</f>
        <v>137.59833333333333</v>
      </c>
      <c r="J60" s="5">
        <f>AVERAGE(J47:J58)</f>
        <v>120.64166666666667</v>
      </c>
      <c r="K60" s="5">
        <f>AVERAGE(K47:K58)</f>
        <v>131.07583333333335</v>
      </c>
    </row>
    <row r="61" spans="1:11">
      <c r="A61" s="2" t="s">
        <v>22</v>
      </c>
      <c r="B61" s="2">
        <v>139.94</v>
      </c>
      <c r="C61" s="2">
        <f>MEDIAN(C47:C58)</f>
        <v>113.57</v>
      </c>
      <c r="D61" s="2">
        <f>MEDIAN(D47:D58)</f>
        <v>85.87</v>
      </c>
      <c r="E61" s="2">
        <f>MEDIAN(E47:E58)</f>
        <v>101.37</v>
      </c>
      <c r="F61" s="4">
        <v>90.48</v>
      </c>
      <c r="G61" s="5">
        <f>MEDIAN(G47:G58)</f>
        <v>104.36500000000001</v>
      </c>
      <c r="H61" s="2">
        <v>230.78</v>
      </c>
      <c r="I61" s="2">
        <v>102.77</v>
      </c>
      <c r="J61" s="2">
        <v>72.75</v>
      </c>
      <c r="K61" s="2">
        <v>100.41</v>
      </c>
    </row>
    <row r="62" spans="1:11">
      <c r="A62" s="2" t="s">
        <v>23</v>
      </c>
      <c r="B62" s="2">
        <v>28.95</v>
      </c>
      <c r="C62" s="2">
        <f>MIN(C47:C58)</f>
        <v>35.39</v>
      </c>
      <c r="D62" s="2">
        <v>49.49</v>
      </c>
      <c r="E62" s="2">
        <v>44.61</v>
      </c>
      <c r="F62" s="4">
        <v>23.05</v>
      </c>
      <c r="G62" s="4">
        <v>27.98</v>
      </c>
      <c r="H62" s="4">
        <v>88.1</v>
      </c>
      <c r="I62" s="4">
        <v>45.42</v>
      </c>
      <c r="J62" s="4">
        <v>44.66</v>
      </c>
      <c r="K62" s="4">
        <v>36.9</v>
      </c>
    </row>
    <row r="63" spans="1:11">
      <c r="A63" s="2" t="s">
        <v>24</v>
      </c>
      <c r="B63" s="2">
        <v>547.26</v>
      </c>
      <c r="C63" s="2">
        <f>MAX(C47:C58)</f>
        <v>357.17</v>
      </c>
      <c r="D63" s="2">
        <v>441.1</v>
      </c>
      <c r="E63" s="2">
        <v>457.23</v>
      </c>
      <c r="F63" s="4">
        <v>464.49</v>
      </c>
      <c r="G63" s="4">
        <v>478.89</v>
      </c>
      <c r="H63" s="4">
        <v>724.07</v>
      </c>
      <c r="I63" s="4">
        <v>581.6</v>
      </c>
      <c r="J63" s="4">
        <v>489.29</v>
      </c>
      <c r="K63" s="4">
        <v>439.47</v>
      </c>
    </row>
    <row r="65" spans="1:6" ht="12.75" customHeight="1">
      <c r="A65" s="236" t="s">
        <v>51</v>
      </c>
      <c r="B65" s="236"/>
      <c r="C65" s="236"/>
      <c r="D65" s="236"/>
      <c r="E65" s="237"/>
      <c r="F65" s="14"/>
    </row>
    <row r="66" spans="1:6" ht="15.75" customHeight="1">
      <c r="A66" s="243" t="s">
        <v>52</v>
      </c>
      <c r="B66" s="243"/>
      <c r="C66" s="243"/>
      <c r="D66" s="243"/>
      <c r="E66" s="237"/>
    </row>
    <row r="67" spans="1:6" ht="26.25" customHeight="1">
      <c r="A67" s="150" t="s">
        <v>41</v>
      </c>
      <c r="B67" s="150"/>
      <c r="C67" s="150"/>
      <c r="D67" s="150"/>
    </row>
  </sheetData>
  <mergeCells count="15">
    <mergeCell ref="A1:G6"/>
    <mergeCell ref="A16:G16"/>
    <mergeCell ref="A17:A20"/>
    <mergeCell ref="B17:G17"/>
    <mergeCell ref="B18:D18"/>
    <mergeCell ref="E18:G18"/>
    <mergeCell ref="B19:D19"/>
    <mergeCell ref="A67:D67"/>
    <mergeCell ref="A44:K44"/>
    <mergeCell ref="A65:E65"/>
    <mergeCell ref="A66:E66"/>
    <mergeCell ref="A8:I9"/>
    <mergeCell ref="A11:I13"/>
    <mergeCell ref="E19:G19"/>
    <mergeCell ref="B45:K45"/>
  </mergeCells>
  <phoneticPr fontId="2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topLeftCell="A4" workbookViewId="0">
      <selection activeCell="K9" sqref="K9:K10"/>
    </sheetView>
  </sheetViews>
  <sheetFormatPr defaultRowHeight="12.75"/>
  <cols>
    <col min="1" max="1" width="21.85546875" customWidth="1"/>
    <col min="10" max="10" width="17.85546875" customWidth="1"/>
    <col min="11" max="11" width="13" customWidth="1"/>
  </cols>
  <sheetData>
    <row r="1" spans="1:15" ht="15.75">
      <c r="A1" s="149" t="s">
        <v>193</v>
      </c>
      <c r="B1" s="150"/>
      <c r="C1" s="150"/>
      <c r="D1" s="150"/>
      <c r="E1" s="150"/>
      <c r="F1" s="150"/>
      <c r="G1" s="150"/>
      <c r="H1" s="150"/>
      <c r="I1" s="150"/>
    </row>
    <row r="3" spans="1:15">
      <c r="A3" s="151" t="s">
        <v>184</v>
      </c>
      <c r="B3" s="152"/>
      <c r="C3" s="152"/>
      <c r="D3" s="152"/>
      <c r="E3" s="152"/>
      <c r="F3" s="152"/>
      <c r="G3" s="152"/>
      <c r="H3" s="152"/>
      <c r="I3" s="152"/>
    </row>
    <row r="4" spans="1:15">
      <c r="A4" s="152"/>
      <c r="B4" s="152"/>
      <c r="C4" s="152"/>
      <c r="D4" s="152"/>
      <c r="E4" s="152"/>
      <c r="F4" s="152"/>
      <c r="G4" s="152"/>
      <c r="H4" s="152"/>
      <c r="I4" s="152"/>
    </row>
    <row r="5" spans="1:15">
      <c r="A5" s="152"/>
      <c r="B5" s="152"/>
      <c r="C5" s="152"/>
      <c r="D5" s="152"/>
      <c r="E5" s="152"/>
      <c r="F5" s="152"/>
      <c r="G5" s="152"/>
      <c r="H5" s="152"/>
      <c r="I5" s="152"/>
    </row>
    <row r="6" spans="1:15" ht="13.5" thickBot="1"/>
    <row r="7" spans="1:15" ht="13.5" thickBot="1">
      <c r="A7" s="153" t="s">
        <v>194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5"/>
    </row>
    <row r="8" spans="1:15">
      <c r="A8" s="156" t="s">
        <v>125</v>
      </c>
      <c r="B8" s="158" t="s">
        <v>124</v>
      </c>
      <c r="C8" s="158"/>
      <c r="D8" s="158"/>
      <c r="E8" s="158"/>
      <c r="F8" s="158"/>
      <c r="G8" s="158"/>
      <c r="H8" s="158"/>
      <c r="I8" s="158"/>
      <c r="J8" s="158"/>
      <c r="K8" s="158"/>
      <c r="L8" s="159"/>
      <c r="M8" s="159"/>
      <c r="N8" s="159"/>
      <c r="O8" s="160"/>
    </row>
    <row r="9" spans="1:15" ht="15.75">
      <c r="A9" s="157"/>
      <c r="B9" s="161" t="s">
        <v>189</v>
      </c>
      <c r="C9" s="162"/>
      <c r="D9" s="162"/>
      <c r="E9" s="162"/>
      <c r="F9" s="163" t="s">
        <v>126</v>
      </c>
      <c r="G9" s="164"/>
      <c r="H9" s="164"/>
      <c r="I9" s="164"/>
      <c r="J9" s="133" t="s">
        <v>188</v>
      </c>
      <c r="K9" s="165" t="s">
        <v>168</v>
      </c>
      <c r="L9" s="166" t="s">
        <v>167</v>
      </c>
      <c r="M9" s="166" t="s">
        <v>171</v>
      </c>
      <c r="N9" s="166" t="s">
        <v>172</v>
      </c>
      <c r="O9" s="168" t="s">
        <v>173</v>
      </c>
    </row>
    <row r="10" spans="1:15" ht="57.75" customHeight="1">
      <c r="A10" s="157"/>
      <c r="B10" s="163" t="s">
        <v>130</v>
      </c>
      <c r="C10" s="164"/>
      <c r="D10" s="164"/>
      <c r="E10" s="164"/>
      <c r="F10" s="161" t="s">
        <v>132</v>
      </c>
      <c r="G10" s="162"/>
      <c r="H10" s="162"/>
      <c r="I10" s="162"/>
      <c r="J10" s="133" t="s">
        <v>195</v>
      </c>
      <c r="K10" s="165"/>
      <c r="L10" s="167"/>
      <c r="M10" s="167"/>
      <c r="N10" s="167"/>
      <c r="O10" s="169"/>
    </row>
    <row r="11" spans="1:15">
      <c r="A11" s="157"/>
      <c r="B11" s="163" t="s">
        <v>131</v>
      </c>
      <c r="C11" s="164"/>
      <c r="D11" s="164"/>
      <c r="E11" s="164"/>
      <c r="F11" s="163" t="s">
        <v>131</v>
      </c>
      <c r="G11" s="164"/>
      <c r="H11" s="164"/>
      <c r="I11" s="164"/>
      <c r="J11" s="134" t="s">
        <v>131</v>
      </c>
      <c r="K11" s="182" t="s">
        <v>131</v>
      </c>
      <c r="L11" s="183"/>
      <c r="M11" s="183"/>
      <c r="N11" s="183"/>
      <c r="O11" s="184"/>
    </row>
    <row r="12" spans="1:15" ht="25.5">
      <c r="A12" s="157"/>
      <c r="B12" s="134" t="s">
        <v>133</v>
      </c>
      <c r="C12" s="87">
        <v>8.1</v>
      </c>
      <c r="D12" s="134" t="s">
        <v>135</v>
      </c>
      <c r="E12" s="4" t="s">
        <v>136</v>
      </c>
      <c r="F12" s="134" t="s">
        <v>133</v>
      </c>
      <c r="G12" s="87" t="s">
        <v>134</v>
      </c>
      <c r="H12" s="134" t="s">
        <v>135</v>
      </c>
      <c r="I12" s="4" t="s">
        <v>136</v>
      </c>
      <c r="J12" s="4" t="s">
        <v>134</v>
      </c>
      <c r="K12" s="161" t="s">
        <v>137</v>
      </c>
      <c r="L12" s="161"/>
      <c r="M12" s="161"/>
      <c r="N12" s="161"/>
      <c r="O12" s="171"/>
    </row>
    <row r="13" spans="1:15">
      <c r="A13" s="135" t="s">
        <v>8</v>
      </c>
      <c r="B13" s="51" t="s">
        <v>114</v>
      </c>
      <c r="C13" s="51" t="s">
        <v>114</v>
      </c>
      <c r="D13" s="51">
        <v>0.51</v>
      </c>
      <c r="E13" s="51">
        <v>1.0900000000000001</v>
      </c>
      <c r="F13" s="2">
        <v>1.1000000000000001</v>
      </c>
      <c r="G13" s="86">
        <v>29.88</v>
      </c>
      <c r="H13" s="51">
        <v>16.62</v>
      </c>
      <c r="I13" s="51">
        <v>20.23</v>
      </c>
      <c r="J13" s="4">
        <v>61.08</v>
      </c>
      <c r="K13" s="83">
        <v>102.47</v>
      </c>
      <c r="L13" s="2"/>
      <c r="M13" s="2"/>
      <c r="N13" s="2"/>
      <c r="O13" s="18"/>
    </row>
    <row r="14" spans="1:15">
      <c r="A14" s="135" t="s">
        <v>9</v>
      </c>
      <c r="B14" s="51">
        <v>0.44</v>
      </c>
      <c r="C14" s="51" t="s">
        <v>114</v>
      </c>
      <c r="D14" s="51" t="s">
        <v>114</v>
      </c>
      <c r="E14" s="51">
        <v>0.3</v>
      </c>
      <c r="F14" s="42">
        <v>7.04</v>
      </c>
      <c r="G14" s="47">
        <v>13.4</v>
      </c>
      <c r="H14" s="3">
        <v>8</v>
      </c>
      <c r="I14" s="51">
        <v>8</v>
      </c>
      <c r="J14" s="4">
        <v>37.28</v>
      </c>
      <c r="K14" s="83">
        <v>50.89</v>
      </c>
      <c r="L14" s="2"/>
      <c r="M14" s="2"/>
      <c r="N14" s="2"/>
      <c r="O14" s="18"/>
    </row>
    <row r="15" spans="1:15">
      <c r="A15" s="135" t="s">
        <v>10</v>
      </c>
      <c r="B15" s="51">
        <v>0.23</v>
      </c>
      <c r="C15" s="51" t="s">
        <v>114</v>
      </c>
      <c r="D15" s="51">
        <v>0.98</v>
      </c>
      <c r="E15" s="51">
        <v>0.35</v>
      </c>
      <c r="F15" s="3">
        <v>2.65</v>
      </c>
      <c r="G15" s="2">
        <v>5.77</v>
      </c>
      <c r="H15" s="3">
        <v>1.9</v>
      </c>
      <c r="I15" s="51">
        <v>2.0099999999999998</v>
      </c>
      <c r="J15" s="2">
        <v>42.06</v>
      </c>
      <c r="K15" s="83">
        <v>50.8</v>
      </c>
      <c r="L15" s="2"/>
      <c r="M15" s="2"/>
      <c r="N15" s="2"/>
      <c r="O15" s="18"/>
    </row>
    <row r="16" spans="1:15">
      <c r="A16" s="135" t="s">
        <v>11</v>
      </c>
      <c r="B16" s="51" t="s">
        <v>114</v>
      </c>
      <c r="C16" s="51" t="s">
        <v>114</v>
      </c>
      <c r="D16" s="51" t="s">
        <v>114</v>
      </c>
      <c r="E16" s="51" t="s">
        <v>114</v>
      </c>
      <c r="F16" s="3">
        <v>0.46</v>
      </c>
      <c r="G16" s="51">
        <v>2.91</v>
      </c>
      <c r="H16" s="3">
        <v>1.01</v>
      </c>
      <c r="I16" s="3">
        <v>1.43</v>
      </c>
      <c r="J16" s="3">
        <v>61.76</v>
      </c>
      <c r="K16" s="3">
        <v>41.31</v>
      </c>
      <c r="L16" s="2"/>
      <c r="M16" s="2"/>
      <c r="N16" s="2"/>
      <c r="O16" s="18"/>
    </row>
    <row r="17" spans="1:15">
      <c r="A17" s="135" t="s">
        <v>12</v>
      </c>
      <c r="B17" s="51" t="s">
        <v>114</v>
      </c>
      <c r="C17" s="51">
        <v>0.56000000000000005</v>
      </c>
      <c r="D17" s="51">
        <v>0.18</v>
      </c>
      <c r="E17" s="51">
        <v>0.25</v>
      </c>
      <c r="F17" s="51" t="s">
        <v>197</v>
      </c>
      <c r="G17" s="3">
        <v>2.56</v>
      </c>
      <c r="H17" s="51">
        <v>0.46</v>
      </c>
      <c r="I17" s="3">
        <v>0.39</v>
      </c>
      <c r="J17" s="42">
        <v>43.46</v>
      </c>
      <c r="K17" s="2">
        <v>24.88</v>
      </c>
      <c r="L17" s="2"/>
      <c r="M17" s="2"/>
      <c r="N17" s="2"/>
      <c r="O17" s="18"/>
    </row>
    <row r="18" spans="1:15">
      <c r="A18" s="135" t="s">
        <v>13</v>
      </c>
      <c r="B18" s="51" t="s">
        <v>114</v>
      </c>
      <c r="C18" s="51" t="s">
        <v>114</v>
      </c>
      <c r="D18" s="51">
        <v>0.27</v>
      </c>
      <c r="E18" s="51" t="s">
        <v>114</v>
      </c>
      <c r="F18" s="51" t="s">
        <v>197</v>
      </c>
      <c r="G18" s="51" t="s">
        <v>197</v>
      </c>
      <c r="H18" s="51">
        <v>7.0000000000000007E-2</v>
      </c>
      <c r="I18" s="51" t="s">
        <v>197</v>
      </c>
      <c r="J18" s="2">
        <v>40.950000000000003</v>
      </c>
      <c r="K18" s="2">
        <v>22.24</v>
      </c>
      <c r="L18" s="2"/>
      <c r="M18" s="2"/>
      <c r="N18" s="2"/>
      <c r="O18" s="18"/>
    </row>
    <row r="19" spans="1:15">
      <c r="A19" s="135" t="s">
        <v>14</v>
      </c>
      <c r="B19" s="51" t="s">
        <v>114</v>
      </c>
      <c r="C19" s="51">
        <v>1.63</v>
      </c>
      <c r="D19" s="51">
        <v>1.57</v>
      </c>
      <c r="E19" s="51">
        <v>1.55</v>
      </c>
      <c r="F19" s="51" t="s">
        <v>197</v>
      </c>
      <c r="G19" s="51">
        <v>0.62</v>
      </c>
      <c r="H19" s="51">
        <v>7.0000000000000007E-2</v>
      </c>
      <c r="I19" s="51">
        <v>0.04</v>
      </c>
      <c r="J19" s="2">
        <v>41.52</v>
      </c>
      <c r="K19" s="2">
        <v>21.81</v>
      </c>
      <c r="L19" s="2"/>
      <c r="M19" s="2"/>
      <c r="N19" s="2"/>
      <c r="O19" s="18"/>
    </row>
    <row r="20" spans="1:15">
      <c r="A20" s="135" t="s">
        <v>15</v>
      </c>
      <c r="B20" s="51" t="s">
        <v>114</v>
      </c>
      <c r="C20" s="51">
        <v>2.2000000000000002</v>
      </c>
      <c r="D20" s="51">
        <v>3.59</v>
      </c>
      <c r="E20" s="51">
        <v>2.75</v>
      </c>
      <c r="F20" s="51">
        <v>0.53</v>
      </c>
      <c r="G20" s="2">
        <v>2.77</v>
      </c>
      <c r="H20" s="51">
        <v>1.4</v>
      </c>
      <c r="I20" s="51">
        <v>0.34</v>
      </c>
      <c r="J20" s="2">
        <v>40.03</v>
      </c>
      <c r="K20" s="2">
        <v>21.76</v>
      </c>
      <c r="L20" s="2"/>
      <c r="M20" s="2"/>
      <c r="N20" s="2"/>
      <c r="O20" s="18"/>
    </row>
    <row r="21" spans="1:15">
      <c r="A21" s="135" t="s">
        <v>16</v>
      </c>
      <c r="B21" s="51" t="s">
        <v>114</v>
      </c>
      <c r="C21" s="51">
        <v>1.39</v>
      </c>
      <c r="D21" s="51">
        <v>2.4700000000000002</v>
      </c>
      <c r="E21" s="51">
        <v>0.86</v>
      </c>
      <c r="F21" s="118">
        <v>1.06</v>
      </c>
      <c r="G21" s="4">
        <v>8.9600000000000009</v>
      </c>
      <c r="H21" s="51">
        <v>5.23</v>
      </c>
      <c r="I21" s="51">
        <v>1.41</v>
      </c>
      <c r="J21" s="42">
        <v>32.5</v>
      </c>
      <c r="K21" s="2">
        <v>29.72</v>
      </c>
      <c r="L21" s="2"/>
      <c r="M21" s="2"/>
      <c r="N21" s="2"/>
      <c r="O21" s="18"/>
    </row>
    <row r="22" spans="1:15">
      <c r="A22" s="135" t="s">
        <v>17</v>
      </c>
      <c r="B22" s="51" t="s">
        <v>114</v>
      </c>
      <c r="C22" s="51" t="s">
        <v>114</v>
      </c>
      <c r="D22" s="51">
        <v>0.24</v>
      </c>
      <c r="E22" s="51" t="s">
        <v>114</v>
      </c>
      <c r="F22" s="2">
        <v>8.6300000000000008</v>
      </c>
      <c r="G22" s="2">
        <v>9.1999999999999993</v>
      </c>
      <c r="H22" s="93">
        <v>12.35</v>
      </c>
      <c r="I22" s="119">
        <v>4.59</v>
      </c>
      <c r="J22" s="2">
        <v>43.36</v>
      </c>
      <c r="K22" s="4">
        <v>49.57</v>
      </c>
      <c r="L22" s="2"/>
      <c r="M22" s="2"/>
      <c r="N22" s="2"/>
      <c r="O22" s="18"/>
    </row>
    <row r="23" spans="1:15">
      <c r="A23" s="135" t="s">
        <v>18</v>
      </c>
      <c r="B23" s="51" t="s">
        <v>198</v>
      </c>
      <c r="C23" s="51" t="s">
        <v>198</v>
      </c>
      <c r="D23" s="51" t="s">
        <v>198</v>
      </c>
      <c r="E23" s="51" t="s">
        <v>198</v>
      </c>
      <c r="F23" s="2">
        <v>9.93</v>
      </c>
      <c r="G23" s="2">
        <v>13.54</v>
      </c>
      <c r="H23" s="120">
        <v>16.25</v>
      </c>
      <c r="I23" s="51">
        <v>9.81</v>
      </c>
      <c r="J23" s="2">
        <v>43.92</v>
      </c>
      <c r="K23" s="2">
        <v>52.53</v>
      </c>
      <c r="L23" s="2"/>
      <c r="M23" s="2"/>
      <c r="N23" s="2"/>
      <c r="O23" s="18"/>
    </row>
    <row r="24" spans="1:15">
      <c r="A24" s="135" t="s">
        <v>19</v>
      </c>
      <c r="B24" s="51" t="s">
        <v>198</v>
      </c>
      <c r="C24" s="51" t="s">
        <v>198</v>
      </c>
      <c r="D24" s="51">
        <v>0.25</v>
      </c>
      <c r="E24" s="51" t="s">
        <v>198</v>
      </c>
      <c r="F24" s="97">
        <v>24.45</v>
      </c>
      <c r="G24" s="4">
        <v>32.76</v>
      </c>
      <c r="H24" s="5">
        <v>42.12</v>
      </c>
      <c r="I24" s="51">
        <v>32.51</v>
      </c>
      <c r="J24" s="2">
        <v>52.51</v>
      </c>
      <c r="K24" s="60">
        <v>106.38</v>
      </c>
      <c r="L24" s="2"/>
      <c r="M24" s="2"/>
      <c r="N24" s="2"/>
      <c r="O24" s="18"/>
    </row>
    <row r="25" spans="1:15" ht="25.5">
      <c r="A25" s="89" t="s">
        <v>139</v>
      </c>
      <c r="B25" s="47">
        <v>0.05</v>
      </c>
      <c r="C25" s="47">
        <v>0.12</v>
      </c>
      <c r="D25" s="47">
        <v>0.71</v>
      </c>
      <c r="E25" s="47">
        <v>0.6</v>
      </c>
      <c r="F25" s="47">
        <v>4.74</v>
      </c>
      <c r="G25" s="47">
        <v>10.6</v>
      </c>
      <c r="H25" s="98">
        <v>8.7799999999999994</v>
      </c>
      <c r="I25" s="98">
        <v>6.7</v>
      </c>
      <c r="J25" s="98">
        <v>43.94</v>
      </c>
      <c r="K25" s="98">
        <v>49.44</v>
      </c>
      <c r="L25" s="2"/>
      <c r="M25" s="2"/>
      <c r="N25" s="2"/>
      <c r="O25" s="18"/>
    </row>
    <row r="26" spans="1:15">
      <c r="A26" s="137" t="s">
        <v>200</v>
      </c>
      <c r="B26" s="47">
        <v>9.25</v>
      </c>
      <c r="C26" s="47">
        <v>8.1</v>
      </c>
      <c r="D26" s="47">
        <v>7.75</v>
      </c>
      <c r="E26" s="47">
        <v>8.4</v>
      </c>
      <c r="F26" s="47">
        <v>10.15</v>
      </c>
      <c r="G26" s="47">
        <v>11.15</v>
      </c>
      <c r="H26" s="47">
        <v>5.6</v>
      </c>
      <c r="I26" s="47">
        <v>7.27</v>
      </c>
      <c r="J26" s="52">
        <v>42.58</v>
      </c>
      <c r="K26" s="52">
        <v>38.54</v>
      </c>
      <c r="L26" s="2"/>
      <c r="M26" s="2"/>
      <c r="N26" s="2"/>
      <c r="O26" s="18"/>
    </row>
    <row r="27" spans="1:15">
      <c r="A27" s="136" t="s">
        <v>141</v>
      </c>
      <c r="B27" s="51" t="s">
        <v>114</v>
      </c>
      <c r="C27" s="51" t="s">
        <v>114</v>
      </c>
      <c r="D27" s="51" t="s">
        <v>114</v>
      </c>
      <c r="E27" s="51" t="s">
        <v>114</v>
      </c>
      <c r="F27" s="51" t="s">
        <v>197</v>
      </c>
      <c r="G27" s="51" t="s">
        <v>197</v>
      </c>
      <c r="H27" s="51" t="s">
        <v>197</v>
      </c>
      <c r="I27" s="51" t="s">
        <v>197</v>
      </c>
      <c r="J27" s="84" t="s">
        <v>201</v>
      </c>
      <c r="K27" s="84">
        <v>2.54</v>
      </c>
      <c r="L27" s="2"/>
      <c r="M27" s="2"/>
      <c r="N27" s="2"/>
      <c r="O27" s="18"/>
    </row>
    <row r="28" spans="1:15">
      <c r="A28" s="136" t="s">
        <v>142</v>
      </c>
      <c r="B28" s="84">
        <v>12.2</v>
      </c>
      <c r="C28" s="84">
        <v>12</v>
      </c>
      <c r="D28" s="84">
        <v>14.6</v>
      </c>
      <c r="E28" s="84">
        <v>14.1</v>
      </c>
      <c r="F28" s="84">
        <v>68.599999999999994</v>
      </c>
      <c r="G28" s="84">
        <v>147</v>
      </c>
      <c r="H28" s="84">
        <v>144.5</v>
      </c>
      <c r="I28" s="84">
        <v>181.1</v>
      </c>
      <c r="J28" s="84">
        <v>126.5</v>
      </c>
      <c r="K28" s="84">
        <v>318.3</v>
      </c>
      <c r="L28" s="2"/>
      <c r="M28" s="2"/>
      <c r="N28" s="2"/>
      <c r="O28" s="18"/>
    </row>
    <row r="29" spans="1:15">
      <c r="A29" s="136" t="s">
        <v>143</v>
      </c>
      <c r="B29" s="2"/>
      <c r="C29" s="2"/>
      <c r="D29" s="2"/>
      <c r="E29" s="2"/>
      <c r="F29" s="60">
        <v>3</v>
      </c>
      <c r="G29" s="60">
        <v>17</v>
      </c>
      <c r="H29" s="60">
        <v>17</v>
      </c>
      <c r="I29" s="60">
        <v>11</v>
      </c>
      <c r="J29" s="60">
        <v>9</v>
      </c>
      <c r="K29" s="60">
        <v>104</v>
      </c>
      <c r="L29" s="2"/>
      <c r="M29" s="60"/>
      <c r="N29" s="60">
        <v>16</v>
      </c>
      <c r="O29" s="62"/>
    </row>
    <row r="30" spans="1:15" ht="13.5" thickBot="1">
      <c r="A30" s="59" t="s">
        <v>144</v>
      </c>
      <c r="B30" s="20"/>
      <c r="C30" s="20"/>
      <c r="D30" s="20"/>
      <c r="E30" s="20"/>
      <c r="F30" s="31">
        <v>3</v>
      </c>
      <c r="G30" s="31">
        <v>17</v>
      </c>
      <c r="H30" s="57">
        <v>17</v>
      </c>
      <c r="I30" s="57">
        <v>11</v>
      </c>
      <c r="J30" s="57">
        <v>4</v>
      </c>
      <c r="K30" s="57">
        <v>104</v>
      </c>
      <c r="L30" s="20"/>
      <c r="M30" s="20"/>
      <c r="N30" s="57">
        <v>16</v>
      </c>
      <c r="O30" s="21"/>
    </row>
    <row r="31" spans="1:15" ht="15.75">
      <c r="A31" s="172" t="s">
        <v>145</v>
      </c>
      <c r="B31" s="172"/>
      <c r="C31" s="172"/>
      <c r="D31" s="172"/>
      <c r="E31" s="172"/>
      <c r="F31" s="172"/>
      <c r="G31" s="172"/>
      <c r="H31" s="172"/>
      <c r="I31" s="172"/>
    </row>
    <row r="32" spans="1:15">
      <c r="A32" s="172" t="s">
        <v>146</v>
      </c>
      <c r="B32" s="172"/>
      <c r="C32" s="172"/>
      <c r="D32" s="172"/>
      <c r="E32" s="172"/>
      <c r="F32" s="172"/>
      <c r="G32" s="172"/>
      <c r="H32" s="172"/>
      <c r="I32" s="172"/>
    </row>
    <row r="33" spans="1:11" ht="15.75">
      <c r="A33" s="172" t="s">
        <v>147</v>
      </c>
      <c r="B33" s="172"/>
      <c r="C33" s="172"/>
      <c r="D33" s="172"/>
      <c r="E33" s="172"/>
      <c r="F33" s="172"/>
      <c r="G33" s="172"/>
      <c r="H33" s="172"/>
      <c r="I33" s="172"/>
    </row>
    <row r="34" spans="1:11" ht="15.75">
      <c r="A34" s="173" t="s">
        <v>149</v>
      </c>
      <c r="B34" s="173"/>
      <c r="C34" s="173"/>
      <c r="D34" s="173"/>
      <c r="E34" s="173"/>
      <c r="F34" s="173"/>
      <c r="G34" s="173"/>
      <c r="H34" s="173"/>
      <c r="I34" s="173"/>
    </row>
    <row r="35" spans="1:11" ht="13.5" thickBot="1">
      <c r="A35" s="173"/>
      <c r="B35" s="173"/>
      <c r="C35" s="173"/>
      <c r="D35" s="173"/>
      <c r="E35" s="173"/>
      <c r="F35" s="173"/>
      <c r="G35" s="173"/>
      <c r="H35" s="173"/>
      <c r="I35" s="173"/>
    </row>
    <row r="36" spans="1:11" ht="13.5" thickBot="1">
      <c r="A36" s="174" t="s">
        <v>196</v>
      </c>
      <c r="B36" s="175"/>
      <c r="C36" s="175"/>
      <c r="D36" s="175"/>
      <c r="E36" s="175"/>
      <c r="F36" s="175"/>
      <c r="G36" s="175"/>
      <c r="H36" s="175"/>
      <c r="I36" s="176"/>
    </row>
    <row r="37" spans="1:11">
      <c r="A37" s="177" t="s">
        <v>125</v>
      </c>
      <c r="B37" s="179" t="s">
        <v>131</v>
      </c>
      <c r="C37" s="180"/>
      <c r="D37" s="180"/>
      <c r="E37" s="180"/>
      <c r="F37" s="180"/>
      <c r="G37" s="180"/>
      <c r="H37" s="180"/>
      <c r="I37" s="181"/>
    </row>
    <row r="38" spans="1:11" ht="91.5">
      <c r="A38" s="178"/>
      <c r="B38" s="68" t="s">
        <v>133</v>
      </c>
      <c r="C38" s="68" t="s">
        <v>134</v>
      </c>
      <c r="D38" s="68" t="s">
        <v>151</v>
      </c>
      <c r="E38" s="68" t="s">
        <v>152</v>
      </c>
      <c r="F38" s="68" t="s">
        <v>153</v>
      </c>
      <c r="G38" s="68" t="s">
        <v>136</v>
      </c>
      <c r="H38" s="68" t="s">
        <v>154</v>
      </c>
      <c r="I38" s="90" t="s">
        <v>155</v>
      </c>
      <c r="K38" s="66"/>
    </row>
    <row r="39" spans="1:11">
      <c r="A39" s="135" t="s">
        <v>8</v>
      </c>
      <c r="B39" s="2">
        <v>106.45</v>
      </c>
      <c r="C39" s="2">
        <v>155.74</v>
      </c>
      <c r="D39" s="3">
        <v>219.18</v>
      </c>
      <c r="E39" s="4">
        <v>160.47999999999999</v>
      </c>
      <c r="F39" s="4">
        <v>156.52000000000001</v>
      </c>
      <c r="G39" s="2">
        <v>124.14</v>
      </c>
      <c r="H39" s="4">
        <v>172.1</v>
      </c>
      <c r="I39" s="24">
        <v>218.46</v>
      </c>
    </row>
    <row r="40" spans="1:11" ht="13.5" thickBot="1">
      <c r="A40" s="135" t="s">
        <v>9</v>
      </c>
      <c r="B40" s="2">
        <v>133.91999999999999</v>
      </c>
      <c r="C40" s="2">
        <v>184.63</v>
      </c>
      <c r="D40" s="2">
        <v>206.17</v>
      </c>
      <c r="E40" s="2">
        <v>122.3</v>
      </c>
      <c r="F40" s="117">
        <v>150.25</v>
      </c>
      <c r="G40" s="2">
        <v>346.34</v>
      </c>
      <c r="H40" s="2">
        <v>248.78</v>
      </c>
      <c r="I40" s="18">
        <v>283.47000000000003</v>
      </c>
    </row>
    <row r="41" spans="1:11" ht="13.5" thickTop="1">
      <c r="A41" s="135" t="s">
        <v>10</v>
      </c>
      <c r="B41" s="131">
        <v>173.19</v>
      </c>
      <c r="C41" s="129">
        <v>253.42</v>
      </c>
      <c r="D41" s="129">
        <v>313.57</v>
      </c>
      <c r="E41" s="132">
        <v>204.64</v>
      </c>
      <c r="F41" s="129">
        <v>237.01</v>
      </c>
      <c r="G41" s="128">
        <v>243.06</v>
      </c>
      <c r="H41" s="130">
        <v>240.53</v>
      </c>
      <c r="I41" s="70">
        <v>262.25</v>
      </c>
    </row>
    <row r="42" spans="1:11">
      <c r="A42" s="135" t="s">
        <v>11</v>
      </c>
      <c r="B42" s="2">
        <v>187.47</v>
      </c>
      <c r="C42" s="2">
        <v>166.42</v>
      </c>
      <c r="D42" s="3">
        <v>205.27</v>
      </c>
      <c r="E42" s="4">
        <v>155.97999999999999</v>
      </c>
      <c r="F42" s="2">
        <v>255.53</v>
      </c>
      <c r="G42" s="2">
        <v>169.53</v>
      </c>
      <c r="H42" s="4">
        <v>246.57</v>
      </c>
      <c r="I42" s="24">
        <v>164.17</v>
      </c>
    </row>
    <row r="43" spans="1:11">
      <c r="A43" s="135" t="s">
        <v>12</v>
      </c>
      <c r="B43" s="2">
        <v>246.9</v>
      </c>
      <c r="C43" s="2">
        <v>183.43</v>
      </c>
      <c r="D43" s="3">
        <v>115.31</v>
      </c>
      <c r="E43" s="4">
        <v>121.12</v>
      </c>
      <c r="F43" s="4">
        <v>308.08999999999997</v>
      </c>
      <c r="G43" s="2">
        <v>129.82</v>
      </c>
      <c r="H43" s="4">
        <v>167.44</v>
      </c>
      <c r="I43" s="24">
        <v>133.80000000000001</v>
      </c>
    </row>
    <row r="44" spans="1:11">
      <c r="A44" s="135" t="s">
        <v>13</v>
      </c>
      <c r="B44" s="2">
        <v>186.14</v>
      </c>
      <c r="C44" s="4">
        <v>136.28</v>
      </c>
      <c r="D44" s="55">
        <v>311.67</v>
      </c>
      <c r="E44" s="4">
        <v>330.35</v>
      </c>
      <c r="F44" s="60">
        <v>493.01</v>
      </c>
      <c r="G44" s="60">
        <v>489.21</v>
      </c>
      <c r="H44" s="4">
        <v>163.44</v>
      </c>
      <c r="I44" s="24">
        <v>252.14</v>
      </c>
    </row>
    <row r="45" spans="1:11">
      <c r="A45" s="135" t="s">
        <v>14</v>
      </c>
      <c r="B45" s="85">
        <v>156.44999999999999</v>
      </c>
      <c r="C45" s="85">
        <v>431.19</v>
      </c>
      <c r="D45" s="3">
        <v>398.94</v>
      </c>
      <c r="E45" s="3">
        <v>305.92</v>
      </c>
      <c r="F45" s="3">
        <v>307.89</v>
      </c>
      <c r="G45" s="3">
        <v>283.73</v>
      </c>
      <c r="H45" s="3">
        <v>396.59</v>
      </c>
      <c r="I45" s="70">
        <v>439.96</v>
      </c>
    </row>
    <row r="46" spans="1:11">
      <c r="A46" s="135" t="s">
        <v>15</v>
      </c>
      <c r="B46" s="74">
        <v>85.76</v>
      </c>
      <c r="C46" s="74">
        <v>161.19</v>
      </c>
      <c r="D46" s="74">
        <v>138.65</v>
      </c>
      <c r="E46" s="74">
        <v>222.39</v>
      </c>
      <c r="F46" s="74">
        <v>163.03</v>
      </c>
      <c r="G46" s="74">
        <v>168.52</v>
      </c>
      <c r="H46" s="74">
        <v>140.86000000000001</v>
      </c>
      <c r="I46" s="75">
        <v>142.12</v>
      </c>
    </row>
    <row r="47" spans="1:11">
      <c r="A47" s="135" t="s">
        <v>16</v>
      </c>
      <c r="B47" s="51">
        <v>235.47</v>
      </c>
      <c r="C47" s="51">
        <v>227.28</v>
      </c>
      <c r="D47" s="51">
        <v>246.08</v>
      </c>
      <c r="E47" s="51">
        <v>168.55</v>
      </c>
      <c r="F47" s="51">
        <v>165.46</v>
      </c>
      <c r="G47" s="51">
        <v>219.82</v>
      </c>
      <c r="H47" s="51">
        <v>194.22</v>
      </c>
      <c r="I47" s="53">
        <v>299.75</v>
      </c>
    </row>
    <row r="48" spans="1:11">
      <c r="A48" s="135" t="s">
        <v>17</v>
      </c>
      <c r="B48" s="69">
        <v>73.349999999999994</v>
      </c>
      <c r="C48" s="2">
        <v>121</v>
      </c>
      <c r="D48" s="93">
        <v>132.88999999999999</v>
      </c>
      <c r="E48" s="94">
        <v>107.97</v>
      </c>
      <c r="F48" s="94">
        <v>123.41</v>
      </c>
      <c r="G48" s="100">
        <v>109.07</v>
      </c>
      <c r="H48" s="94">
        <v>234.61</v>
      </c>
      <c r="I48" s="96">
        <v>187.54</v>
      </c>
    </row>
    <row r="49" spans="1:11">
      <c r="A49" s="135" t="s">
        <v>18</v>
      </c>
      <c r="B49" s="2">
        <v>86.14</v>
      </c>
      <c r="C49" s="2">
        <v>83.03</v>
      </c>
      <c r="D49" s="2">
        <v>184.76</v>
      </c>
      <c r="E49" s="2">
        <v>76.03</v>
      </c>
      <c r="F49" s="2">
        <v>88.34</v>
      </c>
      <c r="G49" s="52">
        <v>139.53</v>
      </c>
      <c r="H49" s="97">
        <v>107.05</v>
      </c>
      <c r="I49" s="24">
        <v>110.4</v>
      </c>
      <c r="K49" t="s">
        <v>107</v>
      </c>
    </row>
    <row r="50" spans="1:11">
      <c r="A50" s="135" t="s">
        <v>19</v>
      </c>
      <c r="B50" s="85">
        <v>125.71</v>
      </c>
      <c r="C50" s="85">
        <v>98.95</v>
      </c>
      <c r="D50" s="127">
        <v>121.63</v>
      </c>
      <c r="E50" s="85">
        <v>145.47999999999999</v>
      </c>
      <c r="F50" s="85">
        <v>102.67</v>
      </c>
      <c r="G50" s="85">
        <v>123</v>
      </c>
      <c r="H50" s="85">
        <v>149.02000000000001</v>
      </c>
      <c r="I50" s="101">
        <v>157.96</v>
      </c>
    </row>
    <row r="51" spans="1:11">
      <c r="A51" s="136" t="s">
        <v>156</v>
      </c>
      <c r="B51" s="2">
        <f>SUM(B39:B50)</f>
        <v>1796.95</v>
      </c>
      <c r="C51" s="2">
        <f t="shared" ref="C51:I51" si="0">SUM(C39:C50)</f>
        <v>2202.56</v>
      </c>
      <c r="D51" s="2">
        <f t="shared" si="0"/>
        <v>2594.12</v>
      </c>
      <c r="E51" s="2">
        <f t="shared" si="0"/>
        <v>2121.2099999999996</v>
      </c>
      <c r="F51" s="2">
        <f t="shared" si="0"/>
        <v>2551.21</v>
      </c>
      <c r="G51" s="2">
        <f t="shared" si="0"/>
        <v>2545.7700000000004</v>
      </c>
      <c r="H51" s="2">
        <f t="shared" si="0"/>
        <v>2461.21</v>
      </c>
      <c r="I51" s="2">
        <f t="shared" si="0"/>
        <v>2652.02</v>
      </c>
    </row>
    <row r="52" spans="1:11" ht="25.5">
      <c r="A52" s="89" t="s">
        <v>139</v>
      </c>
      <c r="B52" s="116">
        <f>B51/12</f>
        <v>149.74583333333334</v>
      </c>
      <c r="C52" s="116">
        <f t="shared" ref="C52:I52" si="1">C51/12</f>
        <v>183.54666666666665</v>
      </c>
      <c r="D52" s="144">
        <f t="shared" si="1"/>
        <v>216.17666666666665</v>
      </c>
      <c r="E52" s="116">
        <f t="shared" si="1"/>
        <v>176.76749999999996</v>
      </c>
      <c r="F52" s="144">
        <f t="shared" si="1"/>
        <v>212.60083333333333</v>
      </c>
      <c r="G52" s="144">
        <f t="shared" si="1"/>
        <v>212.14750000000004</v>
      </c>
      <c r="H52" s="144">
        <f t="shared" si="1"/>
        <v>205.10083333333333</v>
      </c>
      <c r="I52" s="144">
        <f t="shared" si="1"/>
        <v>221.00166666666667</v>
      </c>
    </row>
    <row r="53" spans="1:11">
      <c r="A53" s="136" t="s">
        <v>140</v>
      </c>
      <c r="B53" s="2">
        <f>MEDIAN(B39:B50)</f>
        <v>145.185</v>
      </c>
      <c r="C53" s="2">
        <f t="shared" ref="C53:I53" si="2">MEDIAN(C39:C50)</f>
        <v>163.80500000000001</v>
      </c>
      <c r="D53" s="2">
        <f t="shared" si="2"/>
        <v>205.72</v>
      </c>
      <c r="E53" s="2">
        <f t="shared" si="2"/>
        <v>158.22999999999999</v>
      </c>
      <c r="F53" s="2">
        <f t="shared" si="2"/>
        <v>164.245</v>
      </c>
      <c r="G53" s="2">
        <f t="shared" si="2"/>
        <v>169.02500000000001</v>
      </c>
      <c r="H53" s="2">
        <f t="shared" si="2"/>
        <v>183.16</v>
      </c>
      <c r="I53" s="2">
        <f t="shared" si="2"/>
        <v>203</v>
      </c>
    </row>
    <row r="54" spans="1:11">
      <c r="A54" s="136" t="s">
        <v>141</v>
      </c>
      <c r="B54" s="51">
        <f>MIN(B39:B50)</f>
        <v>73.349999999999994</v>
      </c>
      <c r="C54" s="51">
        <f t="shared" ref="C54:I54" si="3">MIN(C39:C50)</f>
        <v>83.03</v>
      </c>
      <c r="D54" s="51">
        <f t="shared" si="3"/>
        <v>115.31</v>
      </c>
      <c r="E54" s="51">
        <f t="shared" si="3"/>
        <v>76.03</v>
      </c>
      <c r="F54" s="51">
        <f t="shared" si="3"/>
        <v>88.34</v>
      </c>
      <c r="G54" s="51">
        <f t="shared" si="3"/>
        <v>109.07</v>
      </c>
      <c r="H54" s="51">
        <f t="shared" si="3"/>
        <v>107.05</v>
      </c>
      <c r="I54" s="51">
        <f t="shared" si="3"/>
        <v>110.4</v>
      </c>
    </row>
    <row r="55" spans="1:11" ht="13.5" thickBot="1">
      <c r="A55" s="91" t="s">
        <v>142</v>
      </c>
      <c r="B55" s="38">
        <f>MAX(B39:B50)</f>
        <v>246.9</v>
      </c>
      <c r="C55" s="38">
        <f t="shared" ref="C55:I55" si="4">MAX(C39:C50)</f>
        <v>431.19</v>
      </c>
      <c r="D55" s="38">
        <f t="shared" si="4"/>
        <v>398.94</v>
      </c>
      <c r="E55" s="38">
        <f t="shared" si="4"/>
        <v>330.35</v>
      </c>
      <c r="F55" s="38">
        <f t="shared" si="4"/>
        <v>493.01</v>
      </c>
      <c r="G55" s="38">
        <f t="shared" si="4"/>
        <v>489.21</v>
      </c>
      <c r="H55" s="38">
        <f t="shared" si="4"/>
        <v>396.59</v>
      </c>
      <c r="I55" s="38">
        <f t="shared" si="4"/>
        <v>439.96</v>
      </c>
    </row>
    <row r="56" spans="1:11">
      <c r="A56" s="11"/>
      <c r="B56" s="78"/>
      <c r="C56" s="11"/>
      <c r="D56" s="11"/>
      <c r="E56" s="11"/>
      <c r="F56" s="11"/>
      <c r="G56" s="11"/>
      <c r="H56" s="11"/>
      <c r="I56" s="11"/>
    </row>
    <row r="57" spans="1:11" ht="14.25">
      <c r="A57" s="25" t="s">
        <v>157</v>
      </c>
      <c r="B57" s="32"/>
      <c r="C57" s="25"/>
      <c r="D57" s="25"/>
      <c r="E57" s="126"/>
      <c r="F57" s="126"/>
    </row>
    <row r="58" spans="1:11" ht="14.25">
      <c r="A58" s="32" t="s">
        <v>158</v>
      </c>
      <c r="B58" s="125"/>
      <c r="C58" s="32"/>
      <c r="D58" s="32"/>
    </row>
    <row r="59" spans="1:11">
      <c r="A59" s="170" t="s">
        <v>159</v>
      </c>
      <c r="B59" s="170"/>
      <c r="C59" s="170"/>
      <c r="D59" s="170"/>
      <c r="E59" s="170"/>
      <c r="F59" s="170"/>
    </row>
    <row r="61" spans="1:11">
      <c r="K61" s="66" t="s">
        <v>199</v>
      </c>
    </row>
  </sheetData>
  <mergeCells count="28">
    <mergeCell ref="A1:I1"/>
    <mergeCell ref="A3:I5"/>
    <mergeCell ref="A7:O7"/>
    <mergeCell ref="A8:A12"/>
    <mergeCell ref="B8:K8"/>
    <mergeCell ref="L8:O8"/>
    <mergeCell ref="B9:E9"/>
    <mergeCell ref="F9:I9"/>
    <mergeCell ref="K9:K10"/>
    <mergeCell ref="L9:L10"/>
    <mergeCell ref="M9:M10"/>
    <mergeCell ref="N9:N10"/>
    <mergeCell ref="O9:O10"/>
    <mergeCell ref="B10:E10"/>
    <mergeCell ref="F10:I10"/>
    <mergeCell ref="B11:E11"/>
    <mergeCell ref="F11:I11"/>
    <mergeCell ref="K11:O11"/>
    <mergeCell ref="A59:F59"/>
    <mergeCell ref="K12:O12"/>
    <mergeCell ref="A31:I31"/>
    <mergeCell ref="A32:I32"/>
    <mergeCell ref="A33:I33"/>
    <mergeCell ref="A34:I34"/>
    <mergeCell ref="A35:I35"/>
    <mergeCell ref="A36:I36"/>
    <mergeCell ref="A37:A38"/>
    <mergeCell ref="B37:I37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topLeftCell="A19" workbookViewId="0">
      <selection sqref="A1:O60"/>
    </sheetView>
  </sheetViews>
  <sheetFormatPr defaultRowHeight="12.75"/>
  <cols>
    <col min="1" max="1" width="20.42578125" customWidth="1"/>
    <col min="10" max="10" width="18.5703125" customWidth="1"/>
    <col min="11" max="11" width="15.28515625" customWidth="1"/>
  </cols>
  <sheetData>
    <row r="1" spans="1:15" ht="15.75">
      <c r="A1" s="149" t="s">
        <v>183</v>
      </c>
      <c r="B1" s="150"/>
      <c r="C1" s="150"/>
      <c r="D1" s="150"/>
      <c r="E1" s="150"/>
      <c r="F1" s="150"/>
      <c r="G1" s="150"/>
      <c r="H1" s="150"/>
      <c r="I1" s="150"/>
    </row>
    <row r="3" spans="1:15">
      <c r="A3" s="151" t="s">
        <v>184</v>
      </c>
      <c r="B3" s="152"/>
      <c r="C3" s="152"/>
      <c r="D3" s="152"/>
      <c r="E3" s="152"/>
      <c r="F3" s="152"/>
      <c r="G3" s="152"/>
      <c r="H3" s="152"/>
      <c r="I3" s="152"/>
    </row>
    <row r="4" spans="1:15">
      <c r="A4" s="152"/>
      <c r="B4" s="152"/>
      <c r="C4" s="152"/>
      <c r="D4" s="152"/>
      <c r="E4" s="152"/>
      <c r="F4" s="152"/>
      <c r="G4" s="152"/>
      <c r="H4" s="152"/>
      <c r="I4" s="152"/>
    </row>
    <row r="5" spans="1:15">
      <c r="A5" s="152"/>
      <c r="B5" s="152"/>
      <c r="C5" s="152"/>
      <c r="D5" s="152"/>
      <c r="E5" s="152"/>
      <c r="F5" s="152"/>
      <c r="G5" s="152"/>
      <c r="H5" s="152"/>
      <c r="I5" s="152"/>
    </row>
    <row r="6" spans="1:15" ht="13.5" thickBot="1"/>
    <row r="7" spans="1:15" ht="13.5" thickBot="1">
      <c r="A7" s="153" t="s">
        <v>191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5"/>
    </row>
    <row r="8" spans="1:15">
      <c r="A8" s="156" t="s">
        <v>125</v>
      </c>
      <c r="B8" s="158" t="s">
        <v>124</v>
      </c>
      <c r="C8" s="158"/>
      <c r="D8" s="158"/>
      <c r="E8" s="158"/>
      <c r="F8" s="158"/>
      <c r="G8" s="158"/>
      <c r="H8" s="158"/>
      <c r="I8" s="158"/>
      <c r="J8" s="158"/>
      <c r="K8" s="158"/>
      <c r="L8" s="159"/>
      <c r="M8" s="159"/>
      <c r="N8" s="159"/>
      <c r="O8" s="160"/>
    </row>
    <row r="9" spans="1:15" ht="49.5" customHeight="1">
      <c r="A9" s="157"/>
      <c r="B9" s="161" t="s">
        <v>189</v>
      </c>
      <c r="C9" s="162"/>
      <c r="D9" s="162"/>
      <c r="E9" s="162"/>
      <c r="F9" s="163" t="s">
        <v>126</v>
      </c>
      <c r="G9" s="164"/>
      <c r="H9" s="164"/>
      <c r="I9" s="164"/>
      <c r="J9" s="121" t="s">
        <v>188</v>
      </c>
      <c r="K9" s="165" t="s">
        <v>168</v>
      </c>
      <c r="L9" s="166" t="s">
        <v>167</v>
      </c>
      <c r="M9" s="166" t="s">
        <v>171</v>
      </c>
      <c r="N9" s="166" t="s">
        <v>172</v>
      </c>
      <c r="O9" s="168" t="s">
        <v>173</v>
      </c>
    </row>
    <row r="10" spans="1:15" ht="33" customHeight="1">
      <c r="A10" s="157"/>
      <c r="B10" s="163" t="s">
        <v>130</v>
      </c>
      <c r="C10" s="164"/>
      <c r="D10" s="164"/>
      <c r="E10" s="164"/>
      <c r="F10" s="161" t="s">
        <v>132</v>
      </c>
      <c r="G10" s="162"/>
      <c r="H10" s="162"/>
      <c r="I10" s="162"/>
      <c r="J10" s="121" t="s">
        <v>190</v>
      </c>
      <c r="K10" s="165"/>
      <c r="L10" s="167"/>
      <c r="M10" s="167"/>
      <c r="N10" s="167"/>
      <c r="O10" s="169"/>
    </row>
    <row r="11" spans="1:15">
      <c r="A11" s="157"/>
      <c r="B11" s="163" t="s">
        <v>131</v>
      </c>
      <c r="C11" s="164"/>
      <c r="D11" s="164"/>
      <c r="E11" s="164"/>
      <c r="F11" s="163" t="s">
        <v>131</v>
      </c>
      <c r="G11" s="164"/>
      <c r="H11" s="164"/>
      <c r="I11" s="164"/>
      <c r="J11" s="122" t="s">
        <v>131</v>
      </c>
      <c r="K11" s="182" t="s">
        <v>131</v>
      </c>
      <c r="L11" s="183"/>
      <c r="M11" s="183"/>
      <c r="N11" s="183"/>
      <c r="O11" s="184"/>
    </row>
    <row r="12" spans="1:15" ht="25.5">
      <c r="A12" s="157"/>
      <c r="B12" s="122" t="s">
        <v>133</v>
      </c>
      <c r="C12" s="87" t="s">
        <v>134</v>
      </c>
      <c r="D12" s="122" t="s">
        <v>135</v>
      </c>
      <c r="E12" s="4" t="s">
        <v>136</v>
      </c>
      <c r="F12" s="122" t="s">
        <v>133</v>
      </c>
      <c r="G12" s="87" t="s">
        <v>134</v>
      </c>
      <c r="H12" s="122" t="s">
        <v>135</v>
      </c>
      <c r="I12" s="4" t="s">
        <v>136</v>
      </c>
      <c r="J12" s="4" t="s">
        <v>134</v>
      </c>
      <c r="K12" s="161" t="s">
        <v>137</v>
      </c>
      <c r="L12" s="161"/>
      <c r="M12" s="161"/>
      <c r="N12" s="161"/>
      <c r="O12" s="171"/>
    </row>
    <row r="13" spans="1:15">
      <c r="A13" s="123" t="s">
        <v>8</v>
      </c>
      <c r="B13" s="51" t="s">
        <v>114</v>
      </c>
      <c r="C13" s="51" t="s">
        <v>114</v>
      </c>
      <c r="D13" s="51">
        <v>6.2539999999999996</v>
      </c>
      <c r="E13" s="51">
        <v>6.4210000000000003</v>
      </c>
      <c r="F13" s="2">
        <v>9.2129999999999992</v>
      </c>
      <c r="G13" s="86">
        <v>40.939</v>
      </c>
      <c r="H13" s="51">
        <v>27.794</v>
      </c>
      <c r="I13" s="51">
        <v>17.504000000000001</v>
      </c>
      <c r="J13" s="4">
        <v>41.838000000000001</v>
      </c>
      <c r="K13" s="83">
        <v>152.999</v>
      </c>
      <c r="L13" s="2"/>
      <c r="M13" s="2"/>
      <c r="N13" s="2"/>
      <c r="O13" s="18"/>
    </row>
    <row r="14" spans="1:15">
      <c r="A14" s="123" t="s">
        <v>9</v>
      </c>
      <c r="B14" s="51" t="s">
        <v>114</v>
      </c>
      <c r="C14" s="51" t="s">
        <v>114</v>
      </c>
      <c r="D14" s="51" t="s">
        <v>114</v>
      </c>
      <c r="E14" s="51" t="s">
        <v>114</v>
      </c>
      <c r="F14" s="42">
        <v>2.8420000000000001</v>
      </c>
      <c r="G14" s="47">
        <v>23.754999999999999</v>
      </c>
      <c r="H14" s="3">
        <v>15.613</v>
      </c>
      <c r="I14" s="51">
        <v>13.428000000000001</v>
      </c>
      <c r="J14" s="4">
        <v>50.066000000000003</v>
      </c>
      <c r="K14" s="83">
        <v>94.75</v>
      </c>
      <c r="L14" s="2"/>
      <c r="M14" s="2"/>
      <c r="N14" s="2"/>
      <c r="O14" s="18"/>
    </row>
    <row r="15" spans="1:15">
      <c r="A15" s="123" t="s">
        <v>10</v>
      </c>
      <c r="B15" s="51" t="s">
        <v>114</v>
      </c>
      <c r="C15" s="51" t="s">
        <v>114</v>
      </c>
      <c r="D15" s="51" t="s">
        <v>114</v>
      </c>
      <c r="E15" s="51" t="s">
        <v>114</v>
      </c>
      <c r="F15" s="3" t="s">
        <v>162</v>
      </c>
      <c r="G15" s="2">
        <v>5.5380000000000003</v>
      </c>
      <c r="H15" s="3">
        <v>0.77600000000000002</v>
      </c>
      <c r="I15" s="51">
        <v>0.82899999999999996</v>
      </c>
      <c r="J15" s="2">
        <v>42.758000000000003</v>
      </c>
      <c r="K15" s="51">
        <v>46.569000000000003</v>
      </c>
      <c r="L15" s="2"/>
      <c r="M15" s="2"/>
      <c r="N15" s="2"/>
      <c r="O15" s="18"/>
    </row>
    <row r="16" spans="1:15">
      <c r="A16" s="123" t="s">
        <v>11</v>
      </c>
      <c r="B16" s="51" t="s">
        <v>114</v>
      </c>
      <c r="C16" s="51" t="s">
        <v>114</v>
      </c>
      <c r="D16" s="51" t="s">
        <v>114</v>
      </c>
      <c r="E16" s="51" t="s">
        <v>114</v>
      </c>
      <c r="F16" s="3" t="s">
        <v>162</v>
      </c>
      <c r="G16" s="51">
        <v>3.48</v>
      </c>
      <c r="H16" s="3" t="s">
        <v>162</v>
      </c>
      <c r="I16" s="3" t="s">
        <v>162</v>
      </c>
      <c r="J16" s="3">
        <v>40.65</v>
      </c>
      <c r="K16" s="3">
        <v>29.65</v>
      </c>
      <c r="L16" s="2"/>
      <c r="M16" s="2"/>
      <c r="N16" s="2"/>
      <c r="O16" s="18"/>
    </row>
    <row r="17" spans="1:15">
      <c r="A17" s="123" t="s">
        <v>12</v>
      </c>
      <c r="B17" s="51" t="s">
        <v>114</v>
      </c>
      <c r="C17" s="51" t="s">
        <v>114</v>
      </c>
      <c r="D17" s="51" t="s">
        <v>114</v>
      </c>
      <c r="E17" s="51" t="s">
        <v>114</v>
      </c>
      <c r="F17" s="3" t="s">
        <v>162</v>
      </c>
      <c r="G17" s="3">
        <v>5.94</v>
      </c>
      <c r="H17" s="51">
        <v>4.3</v>
      </c>
      <c r="I17" s="3" t="s">
        <v>162</v>
      </c>
      <c r="J17" s="42">
        <v>45.84</v>
      </c>
      <c r="K17" s="2">
        <v>27.72</v>
      </c>
      <c r="L17" s="2"/>
      <c r="M17" s="2"/>
      <c r="N17" s="2"/>
      <c r="O17" s="18"/>
    </row>
    <row r="18" spans="1:15">
      <c r="A18" s="123" t="s">
        <v>13</v>
      </c>
      <c r="B18" s="51" t="s">
        <v>114</v>
      </c>
      <c r="C18" s="51" t="s">
        <v>114</v>
      </c>
      <c r="D18" s="51" t="s">
        <v>114</v>
      </c>
      <c r="E18" s="51" t="s">
        <v>114</v>
      </c>
      <c r="F18" s="51">
        <v>1.79</v>
      </c>
      <c r="G18" s="51">
        <v>8.23</v>
      </c>
      <c r="H18" s="51">
        <v>3.53</v>
      </c>
      <c r="I18" s="51">
        <v>1.85</v>
      </c>
      <c r="J18" s="2">
        <v>36.15</v>
      </c>
      <c r="K18" s="2">
        <v>24.67</v>
      </c>
      <c r="L18" s="2"/>
      <c r="M18" s="2"/>
      <c r="N18" s="2"/>
      <c r="O18" s="18"/>
    </row>
    <row r="19" spans="1:15">
      <c r="A19" s="123" t="s">
        <v>14</v>
      </c>
      <c r="B19" s="51" t="s">
        <v>114</v>
      </c>
      <c r="C19" s="51" t="s">
        <v>114</v>
      </c>
      <c r="D19" s="51" t="s">
        <v>114</v>
      </c>
      <c r="E19" s="51" t="s">
        <v>114</v>
      </c>
      <c r="F19" s="51">
        <v>5.59</v>
      </c>
      <c r="G19" s="51">
        <v>10.52</v>
      </c>
      <c r="H19" s="51">
        <v>2.27</v>
      </c>
      <c r="I19" s="51">
        <v>4.5599999999999996</v>
      </c>
      <c r="J19" s="2">
        <v>33.85</v>
      </c>
      <c r="K19" s="2">
        <v>23.09</v>
      </c>
      <c r="L19" s="2"/>
      <c r="M19" s="2"/>
      <c r="N19" s="2"/>
      <c r="O19" s="18"/>
    </row>
    <row r="20" spans="1:15">
      <c r="A20" s="123" t="s">
        <v>15</v>
      </c>
      <c r="B20" s="51" t="s">
        <v>114</v>
      </c>
      <c r="C20" s="51" t="s">
        <v>114</v>
      </c>
      <c r="D20" s="51" t="s">
        <v>114</v>
      </c>
      <c r="E20" s="51" t="s">
        <v>114</v>
      </c>
      <c r="F20" s="51">
        <v>1.45</v>
      </c>
      <c r="G20" s="2">
        <v>4.71</v>
      </c>
      <c r="H20" s="51">
        <v>3.47</v>
      </c>
      <c r="I20" s="51">
        <v>2.56</v>
      </c>
      <c r="J20" s="2">
        <v>28.79</v>
      </c>
      <c r="K20" s="2">
        <v>26.89</v>
      </c>
      <c r="L20" s="2"/>
      <c r="M20" s="2"/>
      <c r="N20" s="2"/>
      <c r="O20" s="18"/>
    </row>
    <row r="21" spans="1:15">
      <c r="A21" s="123" t="s">
        <v>16</v>
      </c>
      <c r="B21" s="51">
        <v>0.17</v>
      </c>
      <c r="C21" s="51">
        <v>0.41</v>
      </c>
      <c r="D21" s="51">
        <v>0.26</v>
      </c>
      <c r="E21" s="51">
        <v>0.18</v>
      </c>
      <c r="F21" s="118">
        <v>9.7899999999999991</v>
      </c>
      <c r="G21" s="4">
        <v>13.58</v>
      </c>
      <c r="H21" s="51">
        <v>7.02</v>
      </c>
      <c r="I21" s="51">
        <v>5.36</v>
      </c>
      <c r="J21" s="42">
        <v>32.92</v>
      </c>
      <c r="K21" s="2">
        <v>27.97</v>
      </c>
      <c r="L21" s="2"/>
      <c r="M21" s="2"/>
      <c r="N21" s="2"/>
      <c r="O21" s="18"/>
    </row>
    <row r="22" spans="1:15">
      <c r="A22" s="123" t="s">
        <v>17</v>
      </c>
      <c r="B22" s="51" t="s">
        <v>114</v>
      </c>
      <c r="C22" s="51" t="s">
        <v>114</v>
      </c>
      <c r="D22" s="51" t="s">
        <v>114</v>
      </c>
      <c r="E22" s="51" t="s">
        <v>114</v>
      </c>
      <c r="F22" s="2">
        <v>12.26</v>
      </c>
      <c r="G22" s="2">
        <v>22.97</v>
      </c>
      <c r="H22" s="93">
        <v>12.18</v>
      </c>
      <c r="I22" s="119">
        <v>12.36</v>
      </c>
      <c r="J22" s="2">
        <v>30.43</v>
      </c>
      <c r="K22" s="4">
        <v>44.62</v>
      </c>
      <c r="L22" s="2"/>
      <c r="M22" s="2"/>
      <c r="N22" s="2"/>
      <c r="O22" s="18"/>
    </row>
    <row r="23" spans="1:15">
      <c r="A23" s="123" t="s">
        <v>18</v>
      </c>
      <c r="B23" s="51">
        <v>0.18</v>
      </c>
      <c r="C23" s="51" t="s">
        <v>114</v>
      </c>
      <c r="D23" s="11">
        <v>0.19</v>
      </c>
      <c r="E23" s="51" t="s">
        <v>114</v>
      </c>
      <c r="F23" s="2">
        <v>17.940000000000001</v>
      </c>
      <c r="G23" s="2">
        <v>26.28</v>
      </c>
      <c r="H23" s="120">
        <v>14.42</v>
      </c>
      <c r="I23" s="51">
        <v>4.17</v>
      </c>
      <c r="J23" s="2">
        <v>35.729999999999997</v>
      </c>
      <c r="K23" s="60">
        <v>75.349999999999994</v>
      </c>
      <c r="L23" s="2"/>
      <c r="M23" s="2"/>
      <c r="N23" s="2"/>
      <c r="O23" s="18"/>
    </row>
    <row r="24" spans="1:15">
      <c r="A24" s="123" t="s">
        <v>19</v>
      </c>
      <c r="B24" s="51" t="s">
        <v>114</v>
      </c>
      <c r="C24" s="51">
        <v>0.59</v>
      </c>
      <c r="D24" s="51" t="s">
        <v>114</v>
      </c>
      <c r="E24" s="51">
        <v>0.51</v>
      </c>
      <c r="F24" s="97">
        <v>10.71</v>
      </c>
      <c r="G24" s="4">
        <v>19.11</v>
      </c>
      <c r="H24" s="5">
        <v>7.34</v>
      </c>
      <c r="I24" s="51">
        <v>15.65</v>
      </c>
      <c r="J24" s="2">
        <v>38.94</v>
      </c>
      <c r="K24" s="60">
        <v>74.59</v>
      </c>
      <c r="L24" s="2"/>
      <c r="M24" s="2"/>
      <c r="N24" s="2"/>
      <c r="O24" s="18"/>
    </row>
    <row r="25" spans="1:15">
      <c r="A25" s="124" t="s">
        <v>138</v>
      </c>
      <c r="B25" s="84">
        <f>SUM(B13:B24)</f>
        <v>0.35</v>
      </c>
      <c r="C25" s="84">
        <f t="shared" ref="C25:K25" si="0">SUM(C13:C24)</f>
        <v>1</v>
      </c>
      <c r="D25" s="84">
        <f t="shared" si="0"/>
        <v>6.7039999999999997</v>
      </c>
      <c r="E25" s="84">
        <f t="shared" si="0"/>
        <v>7.1109999999999998</v>
      </c>
      <c r="F25" s="84">
        <f t="shared" si="0"/>
        <v>71.585000000000008</v>
      </c>
      <c r="G25" s="84">
        <f t="shared" si="0"/>
        <v>185.05199999999996</v>
      </c>
      <c r="H25" s="84">
        <f t="shared" si="0"/>
        <v>98.713000000000008</v>
      </c>
      <c r="I25" s="84">
        <f t="shared" si="0"/>
        <v>78.271000000000015</v>
      </c>
      <c r="J25" s="84">
        <f t="shared" si="0"/>
        <v>457.9620000000001</v>
      </c>
      <c r="K25" s="84">
        <f t="shared" si="0"/>
        <v>648.86800000000005</v>
      </c>
      <c r="L25" s="2"/>
      <c r="M25" s="2"/>
      <c r="N25" s="2"/>
      <c r="O25" s="18"/>
    </row>
    <row r="26" spans="1:15" ht="25.5">
      <c r="A26" s="89" t="s">
        <v>139</v>
      </c>
      <c r="B26" s="47">
        <f t="shared" ref="B26:K26" si="1">AVERAGE(B13:B24)</f>
        <v>0.17499999999999999</v>
      </c>
      <c r="C26" s="47">
        <f t="shared" si="1"/>
        <v>0.5</v>
      </c>
      <c r="D26" s="47">
        <f t="shared" si="1"/>
        <v>2.2346666666666666</v>
      </c>
      <c r="E26" s="47">
        <f t="shared" si="1"/>
        <v>2.3703333333333334</v>
      </c>
      <c r="F26" s="47">
        <f t="shared" si="1"/>
        <v>7.9538888888888897</v>
      </c>
      <c r="G26" s="47">
        <f t="shared" si="1"/>
        <v>15.420999999999998</v>
      </c>
      <c r="H26" s="98">
        <f t="shared" si="1"/>
        <v>8.9739090909090908</v>
      </c>
      <c r="I26" s="98">
        <f t="shared" si="1"/>
        <v>7.8271000000000015</v>
      </c>
      <c r="J26" s="98">
        <f t="shared" si="1"/>
        <v>38.163500000000006</v>
      </c>
      <c r="K26" s="98">
        <f t="shared" si="1"/>
        <v>54.07233333333334</v>
      </c>
      <c r="L26" s="2"/>
      <c r="M26" s="2"/>
      <c r="N26" s="2"/>
      <c r="O26" s="18"/>
    </row>
    <row r="27" spans="1:15">
      <c r="A27" s="124" t="s">
        <v>140</v>
      </c>
      <c r="B27" s="47">
        <f t="shared" ref="B27:G27" si="2">MEDIAN(B13:B24)</f>
        <v>0.17499999999999999</v>
      </c>
      <c r="C27" s="47">
        <f t="shared" si="2"/>
        <v>0.5</v>
      </c>
      <c r="D27" s="47">
        <f t="shared" si="2"/>
        <v>0.26</v>
      </c>
      <c r="E27" s="47">
        <f t="shared" si="2"/>
        <v>0.51</v>
      </c>
      <c r="F27" s="47">
        <f t="shared" si="2"/>
        <v>9.2129999999999992</v>
      </c>
      <c r="G27" s="47">
        <f t="shared" si="2"/>
        <v>12.05</v>
      </c>
      <c r="H27" s="47">
        <f t="shared" ref="H27:J27" si="3">MEDIAN(H13:H24)</f>
        <v>7.02</v>
      </c>
      <c r="I27" s="47">
        <f t="shared" si="3"/>
        <v>4.96</v>
      </c>
      <c r="J27" s="47">
        <f t="shared" si="3"/>
        <v>37.545000000000002</v>
      </c>
      <c r="K27" s="98">
        <f>MEDIAN(K13:K24)</f>
        <v>37.134999999999998</v>
      </c>
      <c r="L27" s="2"/>
      <c r="M27" s="2"/>
      <c r="N27" s="2"/>
      <c r="O27" s="18"/>
    </row>
    <row r="28" spans="1:15">
      <c r="A28" s="124" t="s">
        <v>141</v>
      </c>
      <c r="B28" s="84">
        <f>MIN(B13:B24)</f>
        <v>0.17</v>
      </c>
      <c r="C28" s="84">
        <f t="shared" ref="C28:K28" si="4">MIN(C13:C24)</f>
        <v>0.41</v>
      </c>
      <c r="D28" s="84">
        <f t="shared" si="4"/>
        <v>0.19</v>
      </c>
      <c r="E28" s="84">
        <f t="shared" si="4"/>
        <v>0.18</v>
      </c>
      <c r="F28" s="84">
        <f t="shared" si="4"/>
        <v>1.45</v>
      </c>
      <c r="G28" s="84">
        <f t="shared" si="4"/>
        <v>3.48</v>
      </c>
      <c r="H28" s="84">
        <f t="shared" si="4"/>
        <v>0.77600000000000002</v>
      </c>
      <c r="I28" s="84">
        <f t="shared" si="4"/>
        <v>0.82899999999999996</v>
      </c>
      <c r="J28" s="84">
        <f t="shared" si="4"/>
        <v>28.79</v>
      </c>
      <c r="K28" s="84">
        <f t="shared" si="4"/>
        <v>23.09</v>
      </c>
      <c r="L28" s="2"/>
      <c r="M28" s="2"/>
      <c r="N28" s="2"/>
      <c r="O28" s="18"/>
    </row>
    <row r="29" spans="1:15">
      <c r="A29" s="124" t="s">
        <v>142</v>
      </c>
      <c r="B29" s="84">
        <f>MAX(B13:B24)</f>
        <v>0.18</v>
      </c>
      <c r="C29" s="84">
        <f t="shared" ref="C29:K29" si="5">MAX(C13:C24)</f>
        <v>0.59</v>
      </c>
      <c r="D29" s="84">
        <f t="shared" si="5"/>
        <v>6.2539999999999996</v>
      </c>
      <c r="E29" s="84">
        <f t="shared" si="5"/>
        <v>6.4210000000000003</v>
      </c>
      <c r="F29" s="84">
        <f t="shared" si="5"/>
        <v>17.940000000000001</v>
      </c>
      <c r="G29" s="84">
        <f t="shared" si="5"/>
        <v>40.939</v>
      </c>
      <c r="H29" s="84">
        <f t="shared" si="5"/>
        <v>27.794</v>
      </c>
      <c r="I29" s="84">
        <f t="shared" si="5"/>
        <v>17.504000000000001</v>
      </c>
      <c r="J29" s="84">
        <f t="shared" si="5"/>
        <v>50.066000000000003</v>
      </c>
      <c r="K29" s="84">
        <f t="shared" si="5"/>
        <v>152.999</v>
      </c>
      <c r="L29" s="2"/>
      <c r="M29" s="2"/>
      <c r="N29" s="2"/>
      <c r="O29" s="18"/>
    </row>
    <row r="30" spans="1:15" ht="13.5" thickBot="1">
      <c r="A30" s="59" t="s">
        <v>143</v>
      </c>
      <c r="B30" s="20"/>
      <c r="C30" s="20"/>
      <c r="D30" s="20"/>
      <c r="E30" s="20"/>
      <c r="F30" s="57">
        <v>2</v>
      </c>
      <c r="G30" s="57">
        <v>19</v>
      </c>
      <c r="H30" s="57">
        <v>8</v>
      </c>
      <c r="I30" s="57">
        <v>6</v>
      </c>
      <c r="J30" s="20"/>
      <c r="K30" s="57">
        <v>109</v>
      </c>
      <c r="L30" s="20"/>
      <c r="M30" s="57">
        <v>2</v>
      </c>
      <c r="N30" s="57">
        <v>15</v>
      </c>
      <c r="O30" s="63">
        <v>7</v>
      </c>
    </row>
    <row r="31" spans="1:15">
      <c r="B31" s="8"/>
      <c r="C31" s="11"/>
      <c r="D31" s="11"/>
      <c r="E31" s="11"/>
      <c r="F31" s="11"/>
      <c r="G31" s="11"/>
      <c r="H31" s="11"/>
      <c r="I31" s="11"/>
    </row>
    <row r="32" spans="1:15" ht="15.75">
      <c r="A32" s="172" t="s">
        <v>145</v>
      </c>
      <c r="B32" s="172"/>
      <c r="C32" s="172"/>
      <c r="D32" s="172"/>
      <c r="E32" s="172"/>
      <c r="F32" s="172"/>
      <c r="G32" s="172"/>
      <c r="H32" s="172"/>
      <c r="I32" s="172"/>
    </row>
    <row r="33" spans="1:11">
      <c r="A33" s="172" t="s">
        <v>146</v>
      </c>
      <c r="B33" s="172"/>
      <c r="C33" s="172"/>
      <c r="D33" s="172"/>
      <c r="E33" s="172"/>
      <c r="F33" s="172"/>
      <c r="G33" s="172"/>
      <c r="H33" s="172"/>
      <c r="I33" s="172"/>
    </row>
    <row r="34" spans="1:11" ht="15.75">
      <c r="A34" s="172" t="s">
        <v>147</v>
      </c>
      <c r="B34" s="172"/>
      <c r="C34" s="172"/>
      <c r="D34" s="172"/>
      <c r="E34" s="172"/>
      <c r="F34" s="172"/>
      <c r="G34" s="172"/>
      <c r="H34" s="172"/>
      <c r="I34" s="172"/>
    </row>
    <row r="35" spans="1:11" ht="15.75">
      <c r="A35" s="173" t="s">
        <v>149</v>
      </c>
      <c r="B35" s="173"/>
      <c r="C35" s="173"/>
      <c r="D35" s="173"/>
      <c r="E35" s="173"/>
      <c r="F35" s="173"/>
      <c r="G35" s="173"/>
      <c r="H35" s="173"/>
      <c r="I35" s="173"/>
    </row>
    <row r="36" spans="1:11" ht="13.5" thickBot="1">
      <c r="A36" s="173"/>
      <c r="B36" s="173"/>
      <c r="C36" s="173"/>
      <c r="D36" s="173"/>
      <c r="E36" s="173"/>
      <c r="F36" s="173"/>
      <c r="G36" s="173"/>
      <c r="H36" s="173"/>
      <c r="I36" s="173"/>
    </row>
    <row r="37" spans="1:11" ht="13.5" thickBot="1">
      <c r="A37" s="174" t="s">
        <v>192</v>
      </c>
      <c r="B37" s="175"/>
      <c r="C37" s="175"/>
      <c r="D37" s="175"/>
      <c r="E37" s="175"/>
      <c r="F37" s="175"/>
      <c r="G37" s="175"/>
      <c r="H37" s="175"/>
      <c r="I37" s="176"/>
    </row>
    <row r="38" spans="1:11">
      <c r="A38" s="177" t="s">
        <v>125</v>
      </c>
      <c r="B38" s="179" t="s">
        <v>131</v>
      </c>
      <c r="C38" s="180"/>
      <c r="D38" s="180"/>
      <c r="E38" s="180"/>
      <c r="F38" s="180"/>
      <c r="G38" s="180"/>
      <c r="H38" s="180"/>
      <c r="I38" s="181"/>
    </row>
    <row r="39" spans="1:11" ht="91.5">
      <c r="A39" s="178"/>
      <c r="B39" s="68" t="s">
        <v>133</v>
      </c>
      <c r="C39" s="68" t="s">
        <v>134</v>
      </c>
      <c r="D39" s="68" t="s">
        <v>151</v>
      </c>
      <c r="E39" s="68" t="s">
        <v>152</v>
      </c>
      <c r="F39" s="68" t="s">
        <v>153</v>
      </c>
      <c r="G39" s="68" t="s">
        <v>136</v>
      </c>
      <c r="H39" s="68" t="s">
        <v>154</v>
      </c>
      <c r="I39" s="90" t="s">
        <v>155</v>
      </c>
      <c r="K39" s="66"/>
    </row>
    <row r="40" spans="1:11">
      <c r="A40" s="16" t="s">
        <v>8</v>
      </c>
      <c r="B40" s="2">
        <v>211.54</v>
      </c>
      <c r="C40" s="2">
        <v>281.43</v>
      </c>
      <c r="D40" s="3">
        <v>74.569999999999993</v>
      </c>
      <c r="E40" s="4">
        <v>113.74</v>
      </c>
      <c r="F40" s="4">
        <v>74.87</v>
      </c>
      <c r="G40" s="2">
        <v>145.28</v>
      </c>
      <c r="H40" s="4">
        <v>171.76</v>
      </c>
      <c r="I40" s="24">
        <v>206.59</v>
      </c>
    </row>
    <row r="41" spans="1:11">
      <c r="A41" s="16" t="s">
        <v>9</v>
      </c>
      <c r="B41" s="2">
        <v>123.47</v>
      </c>
      <c r="C41" s="2">
        <v>263.13</v>
      </c>
      <c r="D41" s="2">
        <v>376.28</v>
      </c>
      <c r="E41" s="2">
        <v>113.35</v>
      </c>
      <c r="F41" s="117">
        <v>92.79</v>
      </c>
      <c r="G41" s="2">
        <v>89.83</v>
      </c>
      <c r="H41" s="2">
        <v>155.08000000000001</v>
      </c>
      <c r="I41" s="18">
        <v>85.94</v>
      </c>
    </row>
    <row r="42" spans="1:11">
      <c r="A42" s="16" t="s">
        <v>10</v>
      </c>
      <c r="B42" s="3">
        <v>76.150000000000006</v>
      </c>
      <c r="C42" s="3">
        <v>125.24</v>
      </c>
      <c r="D42" s="2">
        <v>90.11</v>
      </c>
      <c r="E42" s="3">
        <v>81.88</v>
      </c>
      <c r="F42" s="3">
        <v>68.650000000000006</v>
      </c>
      <c r="G42" s="108">
        <v>121.86</v>
      </c>
      <c r="H42" s="3">
        <v>148.88</v>
      </c>
      <c r="I42" s="70">
        <v>93.86</v>
      </c>
    </row>
    <row r="43" spans="1:11">
      <c r="A43" s="16" t="s">
        <v>11</v>
      </c>
      <c r="B43" s="2">
        <v>217.28</v>
      </c>
      <c r="C43" s="2">
        <v>243.85</v>
      </c>
      <c r="D43" s="3">
        <v>182.56</v>
      </c>
      <c r="E43" s="4">
        <v>352.25</v>
      </c>
      <c r="F43" s="2">
        <v>257.89999999999998</v>
      </c>
      <c r="G43" s="2">
        <v>215.16</v>
      </c>
      <c r="H43" s="4">
        <v>226.99</v>
      </c>
      <c r="I43" s="24">
        <v>221.34</v>
      </c>
    </row>
    <row r="44" spans="1:11">
      <c r="A44" s="16" t="s">
        <v>12</v>
      </c>
      <c r="B44" s="2">
        <v>157.30000000000001</v>
      </c>
      <c r="C44" s="2">
        <v>228.23</v>
      </c>
      <c r="D44" s="3">
        <v>104.55</v>
      </c>
      <c r="E44" s="4">
        <v>184.34</v>
      </c>
      <c r="F44" s="4">
        <v>286.52</v>
      </c>
      <c r="G44" s="2">
        <v>167.93</v>
      </c>
      <c r="H44" s="4">
        <v>241.57</v>
      </c>
      <c r="I44" s="24">
        <v>291.43</v>
      </c>
    </row>
    <row r="45" spans="1:11">
      <c r="A45" s="16" t="s">
        <v>13</v>
      </c>
      <c r="B45" s="2">
        <v>215.51</v>
      </c>
      <c r="C45" s="4">
        <v>238.29</v>
      </c>
      <c r="D45" s="55">
        <v>166.34</v>
      </c>
      <c r="E45" s="4">
        <v>184.84</v>
      </c>
      <c r="F45" s="4">
        <v>245.37</v>
      </c>
      <c r="G45" s="4">
        <v>330.19</v>
      </c>
      <c r="H45" s="4">
        <v>181.3</v>
      </c>
      <c r="I45" s="24">
        <v>165.53</v>
      </c>
    </row>
    <row r="46" spans="1:11">
      <c r="A46" s="16" t="s">
        <v>14</v>
      </c>
      <c r="B46" s="85">
        <v>126.37</v>
      </c>
      <c r="C46" s="85">
        <v>106.1</v>
      </c>
      <c r="D46" s="3">
        <v>114.25</v>
      </c>
      <c r="E46" s="3">
        <v>90.17</v>
      </c>
      <c r="F46" s="3">
        <v>162.84</v>
      </c>
      <c r="G46" s="3">
        <v>160.91</v>
      </c>
      <c r="H46" s="3">
        <v>124.59</v>
      </c>
      <c r="I46" s="70">
        <v>182.09</v>
      </c>
    </row>
    <row r="47" spans="1:11">
      <c r="A47" s="16" t="s">
        <v>15</v>
      </c>
      <c r="B47" s="74">
        <v>63.47</v>
      </c>
      <c r="C47" s="74">
        <v>67.709999999999994</v>
      </c>
      <c r="D47" s="74">
        <v>50.6</v>
      </c>
      <c r="E47" s="74">
        <v>92.81</v>
      </c>
      <c r="F47" s="74">
        <v>119.6</v>
      </c>
      <c r="G47" s="74">
        <v>158.66999999999999</v>
      </c>
      <c r="H47" s="74">
        <v>99.86</v>
      </c>
      <c r="I47" s="75">
        <v>86.69</v>
      </c>
    </row>
    <row r="48" spans="1:11">
      <c r="A48" s="16" t="s">
        <v>16</v>
      </c>
      <c r="B48" s="51">
        <v>153.12</v>
      </c>
      <c r="C48" s="51">
        <v>145.85</v>
      </c>
      <c r="D48" s="51">
        <v>153.58000000000001</v>
      </c>
      <c r="E48" s="51">
        <v>152.87</v>
      </c>
      <c r="F48" s="51">
        <v>147.83000000000001</v>
      </c>
      <c r="G48" s="51">
        <v>180.99</v>
      </c>
      <c r="H48" s="51">
        <v>127.2</v>
      </c>
      <c r="I48" s="53">
        <v>249.64</v>
      </c>
    </row>
    <row r="49" spans="1:11">
      <c r="A49" s="16" t="s">
        <v>17</v>
      </c>
      <c r="B49" s="69">
        <v>244.54</v>
      </c>
      <c r="C49" s="2">
        <v>211.28</v>
      </c>
      <c r="D49" s="93">
        <v>373.67</v>
      </c>
      <c r="E49" s="94">
        <v>217.08</v>
      </c>
      <c r="F49" s="94">
        <v>263.31</v>
      </c>
      <c r="G49" s="100">
        <v>260.79000000000002</v>
      </c>
      <c r="H49" s="94">
        <v>289.52999999999997</v>
      </c>
      <c r="I49" s="96">
        <v>272.94</v>
      </c>
    </row>
    <row r="50" spans="1:11">
      <c r="A50" s="16" t="s">
        <v>18</v>
      </c>
      <c r="B50" s="2">
        <v>116.89</v>
      </c>
      <c r="C50" s="2">
        <v>82.42</v>
      </c>
      <c r="D50" s="2">
        <v>140.36000000000001</v>
      </c>
      <c r="E50" s="2">
        <v>80.44</v>
      </c>
      <c r="F50" s="2">
        <v>62.01</v>
      </c>
      <c r="G50" s="52">
        <v>93.54</v>
      </c>
      <c r="H50" s="97">
        <v>98.44</v>
      </c>
      <c r="I50" s="24">
        <v>105.99</v>
      </c>
      <c r="K50" t="s">
        <v>107</v>
      </c>
    </row>
    <row r="51" spans="1:11">
      <c r="A51" s="16" t="s">
        <v>19</v>
      </c>
      <c r="B51" s="85">
        <v>67.760000000000005</v>
      </c>
      <c r="C51" s="85">
        <v>82.47</v>
      </c>
      <c r="D51" s="127">
        <v>74.459999999999994</v>
      </c>
      <c r="E51" s="85">
        <v>60.68</v>
      </c>
      <c r="F51" s="85">
        <v>134.09</v>
      </c>
      <c r="G51" s="85">
        <v>86.46</v>
      </c>
      <c r="H51" s="85">
        <v>195.17</v>
      </c>
      <c r="I51" s="101">
        <v>45.13</v>
      </c>
    </row>
    <row r="52" spans="1:11">
      <c r="A52" s="61" t="s">
        <v>156</v>
      </c>
      <c r="B52" s="2">
        <f>SUM(B40:B51)</f>
        <v>1773.4</v>
      </c>
      <c r="C52" s="2">
        <f t="shared" ref="C52:I52" si="6">SUM(C40:C51)</f>
        <v>2075.9999999999995</v>
      </c>
      <c r="D52" s="2">
        <f t="shared" si="6"/>
        <v>1901.33</v>
      </c>
      <c r="E52" s="2">
        <f t="shared" si="6"/>
        <v>1724.45</v>
      </c>
      <c r="F52" s="2">
        <f t="shared" si="6"/>
        <v>1915.7799999999995</v>
      </c>
      <c r="G52" s="2">
        <f t="shared" si="6"/>
        <v>2011.6100000000001</v>
      </c>
      <c r="H52" s="2">
        <f t="shared" si="6"/>
        <v>2060.37</v>
      </c>
      <c r="I52" s="2">
        <f t="shared" si="6"/>
        <v>2007.1700000000003</v>
      </c>
    </row>
    <row r="53" spans="1:11" ht="25.5">
      <c r="A53" s="89" t="s">
        <v>139</v>
      </c>
      <c r="B53" s="116">
        <f>AVERAGE(B40:B51)</f>
        <v>147.78333333333333</v>
      </c>
      <c r="C53" s="116">
        <f t="shared" ref="C53:I53" si="7">AVERAGE(C40:C51)</f>
        <v>172.99999999999997</v>
      </c>
      <c r="D53" s="116">
        <f t="shared" si="7"/>
        <v>158.44416666666666</v>
      </c>
      <c r="E53" s="116">
        <f t="shared" si="7"/>
        <v>143.70416666666668</v>
      </c>
      <c r="F53" s="116">
        <f t="shared" si="7"/>
        <v>159.64833333333328</v>
      </c>
      <c r="G53" s="116">
        <f t="shared" si="7"/>
        <v>167.63416666666669</v>
      </c>
      <c r="H53" s="116">
        <f t="shared" si="7"/>
        <v>171.69749999999999</v>
      </c>
      <c r="I53" s="116">
        <f t="shared" si="7"/>
        <v>167.26416666666668</v>
      </c>
    </row>
    <row r="54" spans="1:11">
      <c r="A54" s="61" t="s">
        <v>140</v>
      </c>
      <c r="B54" s="2">
        <f>MEDIAN(B40:B51)</f>
        <v>139.745</v>
      </c>
      <c r="C54" s="2">
        <f t="shared" ref="C54:I54" si="8">MEDIAN(C40:C51)</f>
        <v>178.565</v>
      </c>
      <c r="D54" s="2">
        <f t="shared" si="8"/>
        <v>127.30500000000001</v>
      </c>
      <c r="E54" s="2">
        <f t="shared" si="8"/>
        <v>113.54499999999999</v>
      </c>
      <c r="F54" s="2">
        <f t="shared" si="8"/>
        <v>140.96</v>
      </c>
      <c r="G54" s="2">
        <f t="shared" si="8"/>
        <v>159.79</v>
      </c>
      <c r="H54" s="2">
        <f t="shared" si="8"/>
        <v>163.42000000000002</v>
      </c>
      <c r="I54" s="2">
        <f t="shared" si="8"/>
        <v>173.81</v>
      </c>
    </row>
    <row r="55" spans="1:11">
      <c r="A55" s="61" t="s">
        <v>141</v>
      </c>
      <c r="B55" s="51">
        <f>MIN(B40:B51)</f>
        <v>63.47</v>
      </c>
      <c r="C55" s="51">
        <f t="shared" ref="C55:I55" si="9">MIN(C40:C51)</f>
        <v>67.709999999999994</v>
      </c>
      <c r="D55" s="51">
        <f t="shared" si="9"/>
        <v>50.6</v>
      </c>
      <c r="E55" s="51">
        <f t="shared" si="9"/>
        <v>60.68</v>
      </c>
      <c r="F55" s="51">
        <f t="shared" si="9"/>
        <v>62.01</v>
      </c>
      <c r="G55" s="51">
        <f t="shared" si="9"/>
        <v>86.46</v>
      </c>
      <c r="H55" s="51">
        <f t="shared" si="9"/>
        <v>98.44</v>
      </c>
      <c r="I55" s="51">
        <f t="shared" si="9"/>
        <v>45.13</v>
      </c>
    </row>
    <row r="56" spans="1:11" ht="13.5" thickBot="1">
      <c r="A56" s="91" t="s">
        <v>142</v>
      </c>
      <c r="B56" s="38">
        <f>MAX(B40:B51)</f>
        <v>244.54</v>
      </c>
      <c r="C56" s="38">
        <f t="shared" ref="C56:I56" si="10">MAX(C40:C51)</f>
        <v>281.43</v>
      </c>
      <c r="D56" s="38">
        <f t="shared" si="10"/>
        <v>376.28</v>
      </c>
      <c r="E56" s="38">
        <f t="shared" si="10"/>
        <v>352.25</v>
      </c>
      <c r="F56" s="38">
        <f t="shared" si="10"/>
        <v>286.52</v>
      </c>
      <c r="G56" s="38">
        <f t="shared" si="10"/>
        <v>330.19</v>
      </c>
      <c r="H56" s="38">
        <f t="shared" si="10"/>
        <v>289.52999999999997</v>
      </c>
      <c r="I56" s="38">
        <f t="shared" si="10"/>
        <v>291.43</v>
      </c>
    </row>
    <row r="57" spans="1:11">
      <c r="A57" s="11"/>
      <c r="B57" s="78"/>
      <c r="C57" s="11"/>
      <c r="D57" s="11"/>
      <c r="E57" s="11"/>
      <c r="F57" s="11"/>
      <c r="G57" s="11"/>
      <c r="H57" s="11"/>
      <c r="I57" s="11"/>
    </row>
    <row r="58" spans="1:11" ht="14.25">
      <c r="A58" s="25" t="s">
        <v>157</v>
      </c>
      <c r="B58" s="32"/>
      <c r="C58" s="25"/>
      <c r="D58" s="25"/>
      <c r="E58" s="14"/>
      <c r="F58" s="14"/>
    </row>
    <row r="59" spans="1:11" ht="14.25">
      <c r="A59" s="32" t="s">
        <v>158</v>
      </c>
      <c r="B59" s="43"/>
      <c r="C59" s="32"/>
      <c r="D59" s="32"/>
    </row>
    <row r="60" spans="1:11">
      <c r="A60" s="170" t="s">
        <v>159</v>
      </c>
      <c r="B60" s="170"/>
      <c r="C60" s="170"/>
      <c r="D60" s="170"/>
      <c r="E60" s="170"/>
      <c r="F60" s="170"/>
    </row>
  </sheetData>
  <mergeCells count="28">
    <mergeCell ref="F11:I11"/>
    <mergeCell ref="K11:O11"/>
    <mergeCell ref="A60:F60"/>
    <mergeCell ref="K12:O12"/>
    <mergeCell ref="A32:I32"/>
    <mergeCell ref="A33:I33"/>
    <mergeCell ref="A34:I34"/>
    <mergeCell ref="A35:I35"/>
    <mergeCell ref="A36:I36"/>
    <mergeCell ref="A37:I37"/>
    <mergeCell ref="A38:A39"/>
    <mergeCell ref="B38:I38"/>
    <mergeCell ref="A1:I1"/>
    <mergeCell ref="A3:I5"/>
    <mergeCell ref="A7:O7"/>
    <mergeCell ref="A8:A12"/>
    <mergeCell ref="B8:K8"/>
    <mergeCell ref="L8:O8"/>
    <mergeCell ref="B9:E9"/>
    <mergeCell ref="F9:I9"/>
    <mergeCell ref="K9:K10"/>
    <mergeCell ref="L9:L10"/>
    <mergeCell ref="M9:M10"/>
    <mergeCell ref="N9:N10"/>
    <mergeCell ref="O9:O10"/>
    <mergeCell ref="B10:E10"/>
    <mergeCell ref="F10:I10"/>
    <mergeCell ref="B11:E1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topLeftCell="A10" workbookViewId="0">
      <selection activeCell="F27" sqref="F27"/>
    </sheetView>
  </sheetViews>
  <sheetFormatPr defaultRowHeight="12.75"/>
  <cols>
    <col min="1" max="1" width="21" customWidth="1"/>
    <col min="10" max="11" width="15.140625" customWidth="1"/>
  </cols>
  <sheetData>
    <row r="1" spans="1:15" ht="15.75">
      <c r="A1" s="149" t="s">
        <v>166</v>
      </c>
      <c r="B1" s="150"/>
      <c r="C1" s="150"/>
      <c r="D1" s="150"/>
      <c r="E1" s="150"/>
      <c r="F1" s="150"/>
      <c r="G1" s="150"/>
      <c r="H1" s="150"/>
      <c r="I1" s="150"/>
    </row>
    <row r="3" spans="1:15">
      <c r="A3" s="151" t="s">
        <v>174</v>
      </c>
      <c r="B3" s="152"/>
      <c r="C3" s="152"/>
      <c r="D3" s="152"/>
      <c r="E3" s="152"/>
      <c r="F3" s="152"/>
      <c r="G3" s="152"/>
      <c r="H3" s="152"/>
      <c r="I3" s="152"/>
    </row>
    <row r="4" spans="1:15">
      <c r="A4" s="152"/>
      <c r="B4" s="152"/>
      <c r="C4" s="152"/>
      <c r="D4" s="152"/>
      <c r="E4" s="152"/>
      <c r="F4" s="152"/>
      <c r="G4" s="152"/>
      <c r="H4" s="152"/>
      <c r="I4" s="152"/>
    </row>
    <row r="5" spans="1:15">
      <c r="A5" s="152"/>
      <c r="B5" s="152"/>
      <c r="C5" s="152"/>
      <c r="D5" s="152"/>
      <c r="E5" s="152"/>
      <c r="F5" s="152"/>
      <c r="G5" s="152"/>
      <c r="H5" s="152"/>
      <c r="I5" s="152"/>
    </row>
    <row r="6" spans="1:15" ht="13.5" thickBot="1"/>
    <row r="7" spans="1:15" ht="13.5" thickBot="1">
      <c r="A7" s="153" t="s">
        <v>185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5"/>
    </row>
    <row r="8" spans="1:15">
      <c r="A8" s="156" t="s">
        <v>125</v>
      </c>
      <c r="B8" s="158" t="s">
        <v>124</v>
      </c>
      <c r="C8" s="158"/>
      <c r="D8" s="158"/>
      <c r="E8" s="158"/>
      <c r="F8" s="158"/>
      <c r="G8" s="158"/>
      <c r="H8" s="158"/>
      <c r="I8" s="158"/>
      <c r="J8" s="158"/>
      <c r="K8" s="158"/>
      <c r="L8" s="159"/>
      <c r="M8" s="159"/>
      <c r="N8" s="159"/>
      <c r="O8" s="160"/>
    </row>
    <row r="9" spans="1:15" ht="65.25" customHeight="1">
      <c r="A9" s="157"/>
      <c r="B9" s="161" t="s">
        <v>123</v>
      </c>
      <c r="C9" s="162"/>
      <c r="D9" s="162"/>
      <c r="E9" s="162"/>
      <c r="F9" s="163" t="s">
        <v>126</v>
      </c>
      <c r="G9" s="164"/>
      <c r="H9" s="164"/>
      <c r="I9" s="164"/>
      <c r="J9" s="80" t="s">
        <v>127</v>
      </c>
      <c r="K9" s="165" t="s">
        <v>168</v>
      </c>
      <c r="L9" s="166" t="s">
        <v>167</v>
      </c>
      <c r="M9" s="166" t="s">
        <v>171</v>
      </c>
      <c r="N9" s="166" t="s">
        <v>172</v>
      </c>
      <c r="O9" s="168" t="s">
        <v>173</v>
      </c>
    </row>
    <row r="10" spans="1:15" ht="15">
      <c r="A10" s="157"/>
      <c r="B10" s="163" t="s">
        <v>130</v>
      </c>
      <c r="C10" s="164"/>
      <c r="D10" s="164"/>
      <c r="E10" s="164"/>
      <c r="F10" s="161" t="s">
        <v>132</v>
      </c>
      <c r="G10" s="162"/>
      <c r="H10" s="162"/>
      <c r="I10" s="162"/>
      <c r="J10" s="80" t="s">
        <v>169</v>
      </c>
      <c r="K10" s="165"/>
      <c r="L10" s="167"/>
      <c r="M10" s="167"/>
      <c r="N10" s="167"/>
      <c r="O10" s="169"/>
    </row>
    <row r="11" spans="1:15">
      <c r="A11" s="157"/>
      <c r="B11" s="163" t="s">
        <v>131</v>
      </c>
      <c r="C11" s="164"/>
      <c r="D11" s="164"/>
      <c r="E11" s="164"/>
      <c r="F11" s="163" t="s">
        <v>131</v>
      </c>
      <c r="G11" s="164"/>
      <c r="H11" s="164"/>
      <c r="I11" s="164"/>
      <c r="J11" s="56" t="s">
        <v>131</v>
      </c>
      <c r="K11" s="182" t="s">
        <v>131</v>
      </c>
      <c r="L11" s="183"/>
      <c r="M11" s="183"/>
      <c r="N11" s="183"/>
      <c r="O11" s="184"/>
    </row>
    <row r="12" spans="1:15" ht="25.5">
      <c r="A12" s="157"/>
      <c r="B12" s="56" t="s">
        <v>133</v>
      </c>
      <c r="C12" s="87" t="s">
        <v>134</v>
      </c>
      <c r="D12" s="56" t="s">
        <v>135</v>
      </c>
      <c r="E12" s="4" t="s">
        <v>136</v>
      </c>
      <c r="F12" s="56" t="s">
        <v>133</v>
      </c>
      <c r="G12" s="87" t="s">
        <v>134</v>
      </c>
      <c r="H12" s="56" t="s">
        <v>135</v>
      </c>
      <c r="I12" s="4" t="s">
        <v>136</v>
      </c>
      <c r="J12" s="4" t="s">
        <v>134</v>
      </c>
      <c r="K12" s="161" t="s">
        <v>137</v>
      </c>
      <c r="L12" s="161"/>
      <c r="M12" s="161"/>
      <c r="N12" s="161"/>
      <c r="O12" s="171"/>
    </row>
    <row r="13" spans="1:15">
      <c r="A13" s="16" t="s">
        <v>8</v>
      </c>
      <c r="B13" s="84">
        <v>3.1619999999999999</v>
      </c>
      <c r="C13" s="51">
        <v>2.4750000000000001</v>
      </c>
      <c r="D13" s="51">
        <v>7.79</v>
      </c>
      <c r="E13" s="51" t="s">
        <v>114</v>
      </c>
      <c r="F13" s="2">
        <v>27.852</v>
      </c>
      <c r="G13" s="107">
        <v>156.19800000000001</v>
      </c>
      <c r="H13" s="51">
        <v>26.036000000000001</v>
      </c>
      <c r="I13" s="51" t="s">
        <v>162</v>
      </c>
      <c r="J13" s="4">
        <v>40.064</v>
      </c>
      <c r="K13" s="83">
        <v>144.82</v>
      </c>
      <c r="L13" s="2"/>
      <c r="M13" s="2"/>
      <c r="N13" s="2"/>
      <c r="O13" s="18"/>
    </row>
    <row r="14" spans="1:15">
      <c r="A14" s="16" t="s">
        <v>9</v>
      </c>
      <c r="B14" s="51">
        <v>3.56</v>
      </c>
      <c r="C14" s="51">
        <v>7.7130000000000001</v>
      </c>
      <c r="D14" s="51">
        <v>7.6890000000000001</v>
      </c>
      <c r="E14" s="51" t="s">
        <v>114</v>
      </c>
      <c r="F14" s="42">
        <v>10.082000000000001</v>
      </c>
      <c r="G14" s="47">
        <v>20.081</v>
      </c>
      <c r="H14" s="3">
        <v>10.032</v>
      </c>
      <c r="I14" s="51" t="s">
        <v>162</v>
      </c>
      <c r="J14" s="2">
        <v>66.596999999999994</v>
      </c>
      <c r="K14" s="83">
        <v>65.540000000000006</v>
      </c>
      <c r="L14" s="2"/>
      <c r="M14" s="2"/>
      <c r="N14" s="2"/>
      <c r="O14" s="18"/>
    </row>
    <row r="15" spans="1:15">
      <c r="A15" s="16" t="s">
        <v>10</v>
      </c>
      <c r="B15" s="51">
        <v>0.67400000000000004</v>
      </c>
      <c r="C15" s="51">
        <v>6.0960000000000001</v>
      </c>
      <c r="D15" s="51">
        <v>1.0620000000000001</v>
      </c>
      <c r="E15" s="51" t="s">
        <v>114</v>
      </c>
      <c r="F15" s="2">
        <v>9.0660000000000007</v>
      </c>
      <c r="G15" s="2">
        <v>18.692</v>
      </c>
      <c r="H15" s="3">
        <v>8.57</v>
      </c>
      <c r="I15" s="51" t="s">
        <v>162</v>
      </c>
      <c r="J15" s="2">
        <v>33.850999999999999</v>
      </c>
      <c r="K15" s="83">
        <v>52.088000000000001</v>
      </c>
      <c r="L15" s="2"/>
      <c r="M15" s="2"/>
      <c r="N15" s="2"/>
      <c r="O15" s="18"/>
    </row>
    <row r="16" spans="1:15">
      <c r="A16" s="16" t="s">
        <v>11</v>
      </c>
      <c r="B16" s="51">
        <v>0.85599999999999998</v>
      </c>
      <c r="C16" s="51">
        <v>1.405</v>
      </c>
      <c r="D16" s="51">
        <v>1.8839999999999999</v>
      </c>
      <c r="E16" s="51" t="s">
        <v>114</v>
      </c>
      <c r="F16" s="51">
        <v>3.7589999999999999</v>
      </c>
      <c r="G16" s="51">
        <v>13.366</v>
      </c>
      <c r="H16" s="2">
        <v>11.042999999999999</v>
      </c>
      <c r="I16" s="51" t="s">
        <v>162</v>
      </c>
      <c r="J16" s="3">
        <v>40.679000000000002</v>
      </c>
      <c r="K16" s="3">
        <v>40.701999999999998</v>
      </c>
      <c r="L16" s="2"/>
      <c r="M16" s="2"/>
      <c r="N16" s="2"/>
      <c r="O16" s="18"/>
    </row>
    <row r="17" spans="1:15">
      <c r="A17" s="16" t="s">
        <v>12</v>
      </c>
      <c r="B17" s="51" t="s">
        <v>114</v>
      </c>
      <c r="C17" s="51" t="s">
        <v>114</v>
      </c>
      <c r="D17" s="51" t="s">
        <v>114</v>
      </c>
      <c r="E17" s="51" t="s">
        <v>114</v>
      </c>
      <c r="F17" s="51" t="s">
        <v>162</v>
      </c>
      <c r="G17" s="3">
        <v>5.6639999999999997</v>
      </c>
      <c r="H17" s="51">
        <v>5.05</v>
      </c>
      <c r="I17" s="51" t="s">
        <v>162</v>
      </c>
      <c r="J17" s="42">
        <v>31.463999999999999</v>
      </c>
      <c r="K17" s="2">
        <v>30.63</v>
      </c>
      <c r="L17" s="2"/>
      <c r="M17" s="2"/>
      <c r="N17" s="2"/>
      <c r="O17" s="18"/>
    </row>
    <row r="18" spans="1:15">
      <c r="A18" s="16" t="s">
        <v>13</v>
      </c>
      <c r="B18" s="51" t="s">
        <v>114</v>
      </c>
      <c r="C18" s="51" t="s">
        <v>114</v>
      </c>
      <c r="D18" s="51" t="s">
        <v>114</v>
      </c>
      <c r="E18" s="51" t="s">
        <v>114</v>
      </c>
      <c r="F18" s="51">
        <v>0.35199999999999998</v>
      </c>
      <c r="G18" s="51">
        <v>5.2359999999999998</v>
      </c>
      <c r="H18" s="51">
        <v>3.9260000000000002</v>
      </c>
      <c r="I18" s="51" t="s">
        <v>162</v>
      </c>
      <c r="J18" s="2">
        <v>24.672000000000001</v>
      </c>
      <c r="K18" s="2">
        <v>29.248999999999999</v>
      </c>
      <c r="L18" s="2"/>
      <c r="M18" s="2"/>
      <c r="N18" s="2"/>
      <c r="O18" s="18"/>
    </row>
    <row r="19" spans="1:15">
      <c r="A19" s="16" t="s">
        <v>14</v>
      </c>
      <c r="B19" s="51" t="s">
        <v>114</v>
      </c>
      <c r="C19" s="51" t="s">
        <v>114</v>
      </c>
      <c r="D19" s="51" t="s">
        <v>114</v>
      </c>
      <c r="E19" s="51" t="s">
        <v>114</v>
      </c>
      <c r="F19" s="51">
        <v>0.6</v>
      </c>
      <c r="G19" s="51">
        <v>7.907</v>
      </c>
      <c r="H19" s="51">
        <v>2.2010000000000001</v>
      </c>
      <c r="I19" s="51" t="s">
        <v>162</v>
      </c>
      <c r="J19" s="2">
        <v>32.832999999999998</v>
      </c>
      <c r="K19" s="2">
        <v>27.079000000000001</v>
      </c>
      <c r="L19" s="2"/>
      <c r="M19" s="2"/>
      <c r="N19" s="2"/>
      <c r="O19" s="18"/>
    </row>
    <row r="20" spans="1:15">
      <c r="A20" s="16" t="s">
        <v>15</v>
      </c>
      <c r="B20" s="51" t="s">
        <v>114</v>
      </c>
      <c r="C20" s="51" t="s">
        <v>114</v>
      </c>
      <c r="D20" s="51" t="s">
        <v>114</v>
      </c>
      <c r="E20" s="51" t="s">
        <v>114</v>
      </c>
      <c r="F20" s="51">
        <v>0.93100000000000005</v>
      </c>
      <c r="G20" s="2">
        <v>8.3770000000000007</v>
      </c>
      <c r="H20" s="51">
        <v>3.5950000000000002</v>
      </c>
      <c r="I20" s="51" t="s">
        <v>162</v>
      </c>
      <c r="J20" s="2">
        <v>23.363</v>
      </c>
      <c r="K20" s="2">
        <v>24.885000000000002</v>
      </c>
      <c r="L20" s="2"/>
      <c r="M20" s="2"/>
      <c r="N20" s="2"/>
      <c r="O20" s="18"/>
    </row>
    <row r="21" spans="1:15">
      <c r="A21" s="16" t="s">
        <v>16</v>
      </c>
      <c r="B21" s="51" t="s">
        <v>114</v>
      </c>
      <c r="C21" s="51" t="s">
        <v>114</v>
      </c>
      <c r="D21" s="51" t="s">
        <v>114</v>
      </c>
      <c r="E21" s="51" t="s">
        <v>114</v>
      </c>
      <c r="F21" s="86">
        <v>0.54300000000000004</v>
      </c>
      <c r="G21" s="4">
        <v>12.007999999999999</v>
      </c>
      <c r="H21" s="51">
        <v>3.5739999999999998</v>
      </c>
      <c r="I21" s="51" t="s">
        <v>162</v>
      </c>
      <c r="J21" s="42">
        <v>39.901000000000003</v>
      </c>
      <c r="K21" s="2">
        <v>43.326999999999998</v>
      </c>
      <c r="L21" s="2"/>
      <c r="M21" s="2"/>
      <c r="N21" s="2"/>
      <c r="O21" s="18"/>
    </row>
    <row r="22" spans="1:15">
      <c r="A22" s="16" t="s">
        <v>17</v>
      </c>
      <c r="B22" s="51" t="s">
        <v>114</v>
      </c>
      <c r="C22" s="51" t="s">
        <v>114</v>
      </c>
      <c r="D22" s="51" t="s">
        <v>114</v>
      </c>
      <c r="E22" s="51" t="s">
        <v>114</v>
      </c>
      <c r="F22" s="2">
        <v>1.516</v>
      </c>
      <c r="G22" s="2">
        <v>8.1609999999999996</v>
      </c>
      <c r="H22" s="92">
        <v>6.8330000000000002</v>
      </c>
      <c r="I22" s="51">
        <v>2.2290000000000001</v>
      </c>
      <c r="J22" s="2">
        <v>27.805</v>
      </c>
      <c r="K22" s="4">
        <v>37.814</v>
      </c>
      <c r="L22" s="2"/>
      <c r="M22" s="2"/>
      <c r="N22" s="2"/>
      <c r="O22" s="18"/>
    </row>
    <row r="23" spans="1:15">
      <c r="A23" s="16" t="s">
        <v>18</v>
      </c>
      <c r="B23" s="51" t="s">
        <v>114</v>
      </c>
      <c r="C23" s="51" t="s">
        <v>114</v>
      </c>
      <c r="D23" s="51">
        <v>4.4279999999999999</v>
      </c>
      <c r="E23" s="51" t="s">
        <v>114</v>
      </c>
      <c r="F23" s="2">
        <v>4.508</v>
      </c>
      <c r="G23" s="2">
        <v>14.928000000000001</v>
      </c>
      <c r="H23" s="47">
        <v>17.332999999999998</v>
      </c>
      <c r="I23" s="51">
        <v>7.9409999999999998</v>
      </c>
      <c r="J23" s="2">
        <v>36.432000000000002</v>
      </c>
      <c r="K23" s="60">
        <v>84.179000000000002</v>
      </c>
      <c r="L23" s="2"/>
      <c r="M23" s="2"/>
      <c r="N23" s="2"/>
      <c r="O23" s="18"/>
    </row>
    <row r="24" spans="1:15">
      <c r="A24" s="16" t="s">
        <v>19</v>
      </c>
      <c r="B24" s="51" t="s">
        <v>114</v>
      </c>
      <c r="C24" s="51">
        <v>6.46</v>
      </c>
      <c r="D24" s="51">
        <v>7.49</v>
      </c>
      <c r="E24" s="51">
        <v>1.79</v>
      </c>
      <c r="F24" s="97">
        <v>2.96</v>
      </c>
      <c r="G24" s="4">
        <v>42.88</v>
      </c>
      <c r="H24" s="98">
        <v>20.399999999999999</v>
      </c>
      <c r="I24" s="51">
        <v>15.71</v>
      </c>
      <c r="J24" s="2">
        <v>42.36</v>
      </c>
      <c r="K24" s="60">
        <v>133.93</v>
      </c>
      <c r="L24" s="2"/>
      <c r="M24" s="2"/>
      <c r="N24" s="2"/>
      <c r="O24" s="18"/>
    </row>
    <row r="25" spans="1:15">
      <c r="A25" s="61" t="s">
        <v>138</v>
      </c>
      <c r="B25" s="84">
        <f>SUM(B13:B16)</f>
        <v>8.2520000000000007</v>
      </c>
      <c r="C25" s="2">
        <f>SUM(C13:C16,C24)</f>
        <v>24.149000000000001</v>
      </c>
      <c r="D25" s="51">
        <f>SUM(D13:D24)</f>
        <v>30.343000000000004</v>
      </c>
      <c r="E25" s="51">
        <v>1.79</v>
      </c>
      <c r="F25" s="2">
        <f>SUM(F13:F16,F18:F24)</f>
        <v>62.168999999999997</v>
      </c>
      <c r="G25" s="47">
        <f>SUM(G13:G24)</f>
        <v>313.49799999999999</v>
      </c>
      <c r="H25" s="2">
        <f>SUM(H13:H24)</f>
        <v>118.59299999999999</v>
      </c>
      <c r="I25" s="2">
        <f>SUM(I22:I24)</f>
        <v>25.880000000000003</v>
      </c>
      <c r="J25" s="2">
        <f>SUM(J13:J24)</f>
        <v>440.02100000000002</v>
      </c>
      <c r="K25" s="2">
        <f>SUM(K13:K24)</f>
        <v>714.24300000000017</v>
      </c>
      <c r="L25" s="2"/>
      <c r="M25" s="2"/>
      <c r="N25" s="2"/>
      <c r="O25" s="18"/>
    </row>
    <row r="26" spans="1:15" ht="25.5">
      <c r="A26" s="89" t="s">
        <v>139</v>
      </c>
      <c r="B26" s="114" t="s">
        <v>175</v>
      </c>
      <c r="C26" s="114" t="s">
        <v>176</v>
      </c>
      <c r="D26" s="114" t="s">
        <v>177</v>
      </c>
      <c r="E26" s="114" t="s">
        <v>179</v>
      </c>
      <c r="F26" s="114" t="s">
        <v>181</v>
      </c>
      <c r="G26" s="47">
        <f>AVERAGE(G13:G24)</f>
        <v>26.124833333333331</v>
      </c>
      <c r="H26" s="47">
        <f>AVERAGE(H13:H24)</f>
        <v>9.8827499999999997</v>
      </c>
      <c r="I26" s="114" t="s">
        <v>182</v>
      </c>
      <c r="J26" s="98">
        <f>AVERAGE(J13:J24)</f>
        <v>36.668416666666666</v>
      </c>
      <c r="K26" s="98">
        <f>AVERAGE(K13:K24)</f>
        <v>59.520250000000011</v>
      </c>
      <c r="L26" s="2"/>
      <c r="M26" s="2"/>
      <c r="N26" s="2"/>
      <c r="O26" s="18"/>
    </row>
    <row r="27" spans="1:15">
      <c r="A27" s="61" t="s">
        <v>140</v>
      </c>
      <c r="B27" s="114" t="s">
        <v>114</v>
      </c>
      <c r="C27" s="51" t="s">
        <v>114</v>
      </c>
      <c r="D27" s="114" t="s">
        <v>178</v>
      </c>
      <c r="E27" s="51" t="s">
        <v>114</v>
      </c>
      <c r="F27" s="114" t="s">
        <v>180</v>
      </c>
      <c r="G27" s="47">
        <f>MEDIAN(G13:G24)</f>
        <v>12.686999999999999</v>
      </c>
      <c r="H27" s="47">
        <f>MEDIAN(H13:H24)</f>
        <v>7.7015000000000002</v>
      </c>
      <c r="I27" s="51" t="s">
        <v>162</v>
      </c>
      <c r="J27" s="98">
        <f>MEDIAN(J13:J24)</f>
        <v>35.141500000000001</v>
      </c>
      <c r="K27" s="98">
        <f>MEDIAN(K13:K24)</f>
        <v>42.014499999999998</v>
      </c>
      <c r="L27" s="2"/>
      <c r="M27" s="2"/>
      <c r="N27" s="2"/>
      <c r="O27" s="18"/>
    </row>
    <row r="28" spans="1:15">
      <c r="A28" s="61" t="s">
        <v>141</v>
      </c>
      <c r="B28" s="84">
        <f>MIN(B13:B24)</f>
        <v>0.67400000000000004</v>
      </c>
      <c r="C28" s="51">
        <f>MIN(C13:C24)</f>
        <v>1.405</v>
      </c>
      <c r="D28">
        <f>MIN(D13:D24)</f>
        <v>1.0620000000000001</v>
      </c>
      <c r="E28" s="51">
        <f>MIN(E14:E24)</f>
        <v>1.79</v>
      </c>
      <c r="F28" s="51">
        <f t="shared" ref="F28:K28" si="0">MIN(F14:F24)</f>
        <v>0.35199999999999998</v>
      </c>
      <c r="G28" s="51">
        <f t="shared" si="0"/>
        <v>5.2359999999999998</v>
      </c>
      <c r="H28" s="51">
        <f t="shared" si="0"/>
        <v>2.2010000000000001</v>
      </c>
      <c r="I28" s="51">
        <f t="shared" si="0"/>
        <v>2.2290000000000001</v>
      </c>
      <c r="J28" s="51">
        <f t="shared" si="0"/>
        <v>23.363</v>
      </c>
      <c r="K28" s="51">
        <f t="shared" si="0"/>
        <v>24.885000000000002</v>
      </c>
      <c r="L28" s="2"/>
      <c r="M28" s="2"/>
      <c r="N28" s="2"/>
      <c r="O28" s="18"/>
    </row>
    <row r="29" spans="1:15">
      <c r="A29" s="61" t="s">
        <v>142</v>
      </c>
      <c r="B29" s="84">
        <f>MAX(B13:B24)</f>
        <v>3.56</v>
      </c>
      <c r="C29" s="84">
        <f t="shared" ref="C29:K29" si="1">MAX(C13:C24)</f>
        <v>7.7130000000000001</v>
      </c>
      <c r="D29" s="84">
        <f t="shared" si="1"/>
        <v>7.79</v>
      </c>
      <c r="E29" s="84">
        <f t="shared" si="1"/>
        <v>1.79</v>
      </c>
      <c r="F29" s="84">
        <f t="shared" si="1"/>
        <v>27.852</v>
      </c>
      <c r="G29" s="84">
        <f t="shared" si="1"/>
        <v>156.19800000000001</v>
      </c>
      <c r="H29" s="84">
        <f t="shared" si="1"/>
        <v>26.036000000000001</v>
      </c>
      <c r="I29" s="84">
        <f t="shared" si="1"/>
        <v>15.71</v>
      </c>
      <c r="J29" s="84">
        <f t="shared" si="1"/>
        <v>66.596999999999994</v>
      </c>
      <c r="K29" s="84">
        <f t="shared" si="1"/>
        <v>144.82</v>
      </c>
      <c r="L29" s="2"/>
      <c r="M29" s="2"/>
      <c r="N29" s="2"/>
      <c r="O29" s="18"/>
    </row>
    <row r="30" spans="1:15">
      <c r="A30" s="109" t="s">
        <v>143</v>
      </c>
      <c r="B30" s="110"/>
      <c r="C30" s="110"/>
      <c r="D30" s="110"/>
      <c r="E30" s="110"/>
      <c r="F30" s="111">
        <v>5</v>
      </c>
      <c r="G30" s="111">
        <v>27</v>
      </c>
      <c r="H30" s="111">
        <v>11</v>
      </c>
      <c r="I30" s="111">
        <v>3</v>
      </c>
      <c r="J30" s="111"/>
      <c r="K30" s="111">
        <v>112</v>
      </c>
      <c r="L30" s="110"/>
      <c r="M30" s="111">
        <v>14</v>
      </c>
      <c r="N30" s="111">
        <v>38</v>
      </c>
      <c r="O30" s="112">
        <v>17</v>
      </c>
    </row>
    <row r="31" spans="1:15" ht="13.5" thickBot="1">
      <c r="A31" s="59" t="s">
        <v>144</v>
      </c>
      <c r="B31" s="20"/>
      <c r="C31" s="20"/>
      <c r="D31" s="20"/>
      <c r="E31" s="20"/>
      <c r="F31" s="57">
        <v>5</v>
      </c>
      <c r="G31" s="57">
        <v>27</v>
      </c>
      <c r="H31" s="57">
        <v>11</v>
      </c>
      <c r="I31" s="113">
        <v>3</v>
      </c>
      <c r="J31" s="57"/>
      <c r="K31" s="57">
        <v>112</v>
      </c>
      <c r="L31" s="20"/>
      <c r="M31" s="57">
        <v>14</v>
      </c>
      <c r="N31" s="57">
        <v>38</v>
      </c>
      <c r="O31" s="63">
        <v>17</v>
      </c>
    </row>
    <row r="32" spans="1:15">
      <c r="B32" s="8"/>
      <c r="C32" s="11"/>
      <c r="D32" s="11"/>
      <c r="E32" s="11"/>
      <c r="F32" s="11"/>
      <c r="G32" s="11"/>
      <c r="H32" s="11"/>
      <c r="I32" s="11"/>
    </row>
    <row r="33" spans="1:11" ht="15.75">
      <c r="A33" s="172" t="s">
        <v>145</v>
      </c>
      <c r="B33" s="172"/>
      <c r="C33" s="172"/>
      <c r="D33" s="172"/>
      <c r="E33" s="172"/>
      <c r="F33" s="172"/>
      <c r="G33" s="172"/>
      <c r="H33" s="172"/>
      <c r="I33" s="172"/>
    </row>
    <row r="34" spans="1:11">
      <c r="A34" s="172" t="s">
        <v>146</v>
      </c>
      <c r="B34" s="172"/>
      <c r="C34" s="172"/>
      <c r="D34" s="172"/>
      <c r="E34" s="172"/>
      <c r="F34" s="172"/>
      <c r="G34" s="172"/>
      <c r="H34" s="172"/>
      <c r="I34" s="172"/>
    </row>
    <row r="35" spans="1:11" ht="15.75">
      <c r="A35" s="172" t="s">
        <v>147</v>
      </c>
      <c r="B35" s="172"/>
      <c r="C35" s="172"/>
      <c r="D35" s="172"/>
      <c r="E35" s="172"/>
      <c r="F35" s="172"/>
      <c r="G35" s="172"/>
      <c r="H35" s="172"/>
      <c r="I35" s="172"/>
    </row>
    <row r="36" spans="1:11" ht="15.75">
      <c r="A36" s="173" t="s">
        <v>149</v>
      </c>
      <c r="B36" s="173"/>
      <c r="C36" s="173"/>
      <c r="D36" s="173"/>
      <c r="E36" s="173"/>
      <c r="F36" s="173"/>
      <c r="G36" s="173"/>
      <c r="H36" s="173"/>
      <c r="I36" s="173"/>
    </row>
    <row r="37" spans="1:11" ht="13.5" thickBot="1">
      <c r="A37" s="173"/>
      <c r="B37" s="173"/>
      <c r="C37" s="173"/>
      <c r="D37" s="173"/>
      <c r="E37" s="173"/>
      <c r="F37" s="173"/>
      <c r="G37" s="173"/>
      <c r="H37" s="173"/>
      <c r="I37" s="173"/>
    </row>
    <row r="38" spans="1:11" ht="13.5" thickBot="1">
      <c r="A38" s="174" t="s">
        <v>170</v>
      </c>
      <c r="B38" s="175"/>
      <c r="C38" s="175"/>
      <c r="D38" s="175"/>
      <c r="E38" s="175"/>
      <c r="F38" s="175"/>
      <c r="G38" s="175"/>
      <c r="H38" s="175"/>
      <c r="I38" s="176"/>
    </row>
    <row r="39" spans="1:11">
      <c r="A39" s="177" t="s">
        <v>125</v>
      </c>
      <c r="B39" s="179" t="s">
        <v>131</v>
      </c>
      <c r="C39" s="180"/>
      <c r="D39" s="180"/>
      <c r="E39" s="180"/>
      <c r="F39" s="180"/>
      <c r="G39" s="180"/>
      <c r="H39" s="180"/>
      <c r="I39" s="181"/>
    </row>
    <row r="40" spans="1:11" ht="91.5">
      <c r="A40" s="178"/>
      <c r="B40" s="68" t="s">
        <v>133</v>
      </c>
      <c r="C40" s="68" t="s">
        <v>134</v>
      </c>
      <c r="D40" s="68" t="s">
        <v>151</v>
      </c>
      <c r="E40" s="68" t="s">
        <v>152</v>
      </c>
      <c r="F40" s="68" t="s">
        <v>153</v>
      </c>
      <c r="G40" s="68" t="s">
        <v>136</v>
      </c>
      <c r="H40" s="68" t="s">
        <v>154</v>
      </c>
      <c r="I40" s="90" t="s">
        <v>155</v>
      </c>
      <c r="K40" s="66"/>
    </row>
    <row r="41" spans="1:11">
      <c r="A41" s="16" t="s">
        <v>8</v>
      </c>
      <c r="B41" s="2">
        <v>191.64</v>
      </c>
      <c r="C41" s="2">
        <v>218.94</v>
      </c>
      <c r="D41" s="3">
        <v>113.02</v>
      </c>
      <c r="E41" s="4">
        <v>140.81</v>
      </c>
      <c r="F41" s="4">
        <v>102.83</v>
      </c>
      <c r="G41" s="2">
        <v>111.97</v>
      </c>
      <c r="H41" s="4">
        <v>221.73</v>
      </c>
      <c r="I41" s="24">
        <v>42.23</v>
      </c>
    </row>
    <row r="42" spans="1:11">
      <c r="A42" s="16" t="s">
        <v>9</v>
      </c>
      <c r="B42" s="2">
        <v>123.61</v>
      </c>
      <c r="C42" s="2">
        <v>73.12</v>
      </c>
      <c r="D42" s="2">
        <v>124.84</v>
      </c>
      <c r="E42" s="2">
        <v>128.83000000000001</v>
      </c>
      <c r="F42" s="2">
        <v>162.03</v>
      </c>
      <c r="G42" s="2">
        <v>78.25</v>
      </c>
      <c r="H42" s="2">
        <v>220.86</v>
      </c>
      <c r="I42" s="18">
        <v>83.16</v>
      </c>
    </row>
    <row r="43" spans="1:11">
      <c r="A43" s="16" t="s">
        <v>10</v>
      </c>
      <c r="B43" s="3">
        <v>331.17</v>
      </c>
      <c r="C43" s="3">
        <v>256.2</v>
      </c>
      <c r="D43" s="2">
        <v>405.01</v>
      </c>
      <c r="E43" s="3">
        <v>208.14</v>
      </c>
      <c r="F43" s="3">
        <v>314.89999999999998</v>
      </c>
      <c r="G43" s="108">
        <v>272.95999999999998</v>
      </c>
      <c r="H43" s="3">
        <v>148.93</v>
      </c>
      <c r="I43" s="70">
        <v>308.3</v>
      </c>
    </row>
    <row r="44" spans="1:11">
      <c r="A44" s="16" t="s">
        <v>11</v>
      </c>
      <c r="B44" s="2">
        <v>91.06</v>
      </c>
      <c r="C44" s="2">
        <v>107.07</v>
      </c>
      <c r="D44" s="3">
        <v>94.32</v>
      </c>
      <c r="E44" s="4">
        <v>67.260000000000005</v>
      </c>
      <c r="F44" s="2">
        <v>75.069999999999993</v>
      </c>
      <c r="G44" s="2">
        <v>109.4</v>
      </c>
      <c r="H44" s="4">
        <v>29.23</v>
      </c>
      <c r="I44" s="24">
        <v>141.75</v>
      </c>
    </row>
    <row r="45" spans="1:11">
      <c r="A45" s="16" t="s">
        <v>12</v>
      </c>
      <c r="B45" s="2">
        <v>69.010000000000005</v>
      </c>
      <c r="C45" s="2">
        <v>259.83</v>
      </c>
      <c r="D45" s="3">
        <v>118.57</v>
      </c>
      <c r="E45" s="4">
        <v>245.08</v>
      </c>
      <c r="F45" s="4">
        <v>358.24</v>
      </c>
      <c r="G45" s="2">
        <v>325.57</v>
      </c>
      <c r="H45" s="4">
        <v>291.42</v>
      </c>
      <c r="I45" s="24">
        <v>429.69</v>
      </c>
    </row>
    <row r="46" spans="1:11">
      <c r="A46" s="16" t="s">
        <v>13</v>
      </c>
      <c r="B46" s="2">
        <v>154.96</v>
      </c>
      <c r="C46" s="4">
        <v>140.85</v>
      </c>
      <c r="D46" s="55">
        <v>168.51</v>
      </c>
      <c r="E46" s="4">
        <v>118.06</v>
      </c>
      <c r="F46" s="4">
        <v>281.08</v>
      </c>
      <c r="G46" s="4">
        <v>105.54</v>
      </c>
      <c r="H46" s="4">
        <v>106.83</v>
      </c>
      <c r="I46" s="24">
        <v>144.27000000000001</v>
      </c>
    </row>
    <row r="47" spans="1:11">
      <c r="A47" s="16" t="s">
        <v>14</v>
      </c>
      <c r="B47" s="85">
        <v>71.069999999999993</v>
      </c>
      <c r="C47" s="85">
        <v>83.92</v>
      </c>
      <c r="D47" s="3">
        <v>99.01</v>
      </c>
      <c r="E47" s="3">
        <v>83.09</v>
      </c>
      <c r="F47" s="3">
        <v>144.84</v>
      </c>
      <c r="G47" s="3">
        <v>116.33</v>
      </c>
      <c r="H47" s="3">
        <v>61.04</v>
      </c>
      <c r="I47" s="70">
        <v>95.78</v>
      </c>
    </row>
    <row r="48" spans="1:11">
      <c r="A48" s="16" t="s">
        <v>15</v>
      </c>
      <c r="B48" s="74">
        <v>133.76</v>
      </c>
      <c r="C48" s="74">
        <v>180.63</v>
      </c>
      <c r="D48" s="74">
        <v>163.69</v>
      </c>
      <c r="E48" s="74">
        <v>140.03</v>
      </c>
      <c r="F48" s="74">
        <v>161.44</v>
      </c>
      <c r="G48" s="74">
        <v>137.62</v>
      </c>
      <c r="H48" s="74">
        <v>213.22</v>
      </c>
      <c r="I48" s="75">
        <v>193.57</v>
      </c>
    </row>
    <row r="49" spans="1:11">
      <c r="A49" s="16" t="s">
        <v>16</v>
      </c>
      <c r="B49" s="51">
        <v>93.48</v>
      </c>
      <c r="C49" s="51">
        <v>120.93</v>
      </c>
      <c r="D49" s="51">
        <v>51.71</v>
      </c>
      <c r="E49" s="51">
        <v>63.66</v>
      </c>
      <c r="F49" s="51">
        <v>178.63</v>
      </c>
      <c r="G49" s="51">
        <v>167.39</v>
      </c>
      <c r="H49" s="51">
        <v>97.05</v>
      </c>
      <c r="I49" s="53">
        <v>164.49</v>
      </c>
    </row>
    <row r="50" spans="1:11">
      <c r="A50" s="16" t="s">
        <v>17</v>
      </c>
      <c r="B50" s="69">
        <v>224.81</v>
      </c>
      <c r="C50" s="2">
        <v>154.78</v>
      </c>
      <c r="D50" s="93">
        <v>149.80000000000001</v>
      </c>
      <c r="E50" s="94">
        <v>321.05</v>
      </c>
      <c r="F50" s="94">
        <v>315.23</v>
      </c>
      <c r="G50" s="100">
        <v>273.70999999999998</v>
      </c>
      <c r="H50" s="94">
        <v>105.74</v>
      </c>
      <c r="I50" s="96">
        <v>130.38</v>
      </c>
    </row>
    <row r="51" spans="1:11">
      <c r="A51" s="16" t="s">
        <v>18</v>
      </c>
      <c r="B51" s="2">
        <v>199.88</v>
      </c>
      <c r="C51" s="2">
        <v>133.74</v>
      </c>
      <c r="D51" s="2">
        <v>102.34</v>
      </c>
      <c r="E51" s="2">
        <v>146.82</v>
      </c>
      <c r="F51" s="2">
        <v>145.22999999999999</v>
      </c>
      <c r="G51" s="52">
        <v>211.79</v>
      </c>
      <c r="H51" s="97">
        <v>142.97</v>
      </c>
      <c r="I51" s="24">
        <v>209</v>
      </c>
      <c r="K51" t="s">
        <v>107</v>
      </c>
    </row>
    <row r="52" spans="1:11">
      <c r="A52" s="16" t="s">
        <v>19</v>
      </c>
      <c r="B52" s="85">
        <v>84</v>
      </c>
      <c r="C52" s="85">
        <v>109.72</v>
      </c>
      <c r="D52" s="115" t="s">
        <v>34</v>
      </c>
      <c r="E52" s="85">
        <v>95.87</v>
      </c>
      <c r="F52" s="85">
        <v>113.96</v>
      </c>
      <c r="G52" s="85">
        <v>80.59</v>
      </c>
      <c r="H52" s="85">
        <v>114.43</v>
      </c>
      <c r="I52" s="101">
        <v>112.97</v>
      </c>
    </row>
    <row r="53" spans="1:11">
      <c r="A53" s="61" t="s">
        <v>156</v>
      </c>
      <c r="B53" s="2">
        <f>SUM(B41:B52)</f>
        <v>1768.4499999999998</v>
      </c>
      <c r="C53" s="2">
        <f t="shared" ref="C53:I53" si="2">SUM(C41:C52)</f>
        <v>1839.73</v>
      </c>
      <c r="D53" s="2">
        <f t="shared" si="2"/>
        <v>1590.82</v>
      </c>
      <c r="E53" s="2">
        <f t="shared" si="2"/>
        <v>1758.7000000000003</v>
      </c>
      <c r="F53" s="2">
        <f t="shared" si="2"/>
        <v>2353.48</v>
      </c>
      <c r="G53" s="2">
        <f t="shared" si="2"/>
        <v>1991.1199999999997</v>
      </c>
      <c r="H53" s="2">
        <f t="shared" si="2"/>
        <v>1753.4500000000003</v>
      </c>
      <c r="I53" s="2">
        <f t="shared" si="2"/>
        <v>2055.5899999999997</v>
      </c>
    </row>
    <row r="54" spans="1:11" ht="25.5">
      <c r="A54" s="89" t="s">
        <v>139</v>
      </c>
      <c r="B54" s="116">
        <f>AVERAGE(B41:B52)</f>
        <v>147.37083333333331</v>
      </c>
      <c r="C54" s="116">
        <f t="shared" ref="C54:I54" si="3">AVERAGE(C41:C52)</f>
        <v>153.31083333333333</v>
      </c>
      <c r="D54" s="116">
        <f t="shared" si="3"/>
        <v>144.62</v>
      </c>
      <c r="E54" s="116">
        <f t="shared" si="3"/>
        <v>146.55833333333337</v>
      </c>
      <c r="F54" s="116">
        <f t="shared" si="3"/>
        <v>196.12333333333333</v>
      </c>
      <c r="G54" s="116">
        <f t="shared" si="3"/>
        <v>165.92666666666665</v>
      </c>
      <c r="H54" s="116">
        <f t="shared" si="3"/>
        <v>146.12083333333337</v>
      </c>
      <c r="I54" s="116">
        <f t="shared" si="3"/>
        <v>171.29916666666665</v>
      </c>
    </row>
    <row r="55" spans="1:11">
      <c r="A55" s="61" t="s">
        <v>140</v>
      </c>
      <c r="B55" s="2">
        <f>MEDIAN(B41:B52)</f>
        <v>128.685</v>
      </c>
      <c r="C55" s="2">
        <f t="shared" ref="C55:I55" si="4">MEDIAN(C41:C52)</f>
        <v>137.29500000000002</v>
      </c>
      <c r="D55" s="2">
        <f t="shared" si="4"/>
        <v>118.57</v>
      </c>
      <c r="E55" s="2">
        <f t="shared" si="4"/>
        <v>134.43</v>
      </c>
      <c r="F55" s="2">
        <f t="shared" si="4"/>
        <v>161.73500000000001</v>
      </c>
      <c r="G55" s="2">
        <f t="shared" si="4"/>
        <v>126.97499999999999</v>
      </c>
      <c r="H55" s="2">
        <f t="shared" si="4"/>
        <v>128.69999999999999</v>
      </c>
      <c r="I55" s="2">
        <f t="shared" si="4"/>
        <v>143.01</v>
      </c>
    </row>
    <row r="56" spans="1:11">
      <c r="A56" s="61" t="s">
        <v>141</v>
      </c>
      <c r="B56" s="51">
        <f>MIN(B41:B52)</f>
        <v>69.010000000000005</v>
      </c>
      <c r="C56" s="51">
        <f t="shared" ref="C56:I56" si="5">MIN(C41:C52)</f>
        <v>73.12</v>
      </c>
      <c r="D56" s="51">
        <f t="shared" si="5"/>
        <v>51.71</v>
      </c>
      <c r="E56" s="51">
        <f t="shared" si="5"/>
        <v>63.66</v>
      </c>
      <c r="F56" s="51">
        <f t="shared" si="5"/>
        <v>75.069999999999993</v>
      </c>
      <c r="G56" s="51">
        <f t="shared" si="5"/>
        <v>78.25</v>
      </c>
      <c r="H56" s="51">
        <f t="shared" si="5"/>
        <v>29.23</v>
      </c>
      <c r="I56" s="51">
        <f t="shared" si="5"/>
        <v>42.23</v>
      </c>
    </row>
    <row r="57" spans="1:11" ht="13.5" thickBot="1">
      <c r="A57" s="91" t="s">
        <v>142</v>
      </c>
      <c r="B57" s="38">
        <f>MAX(B41:B52)</f>
        <v>331.17</v>
      </c>
      <c r="C57" s="38">
        <f t="shared" ref="C57:I57" si="6">MAX(C41:C52)</f>
        <v>259.83</v>
      </c>
      <c r="D57" s="38">
        <f t="shared" si="6"/>
        <v>405.01</v>
      </c>
      <c r="E57" s="38">
        <f t="shared" si="6"/>
        <v>321.05</v>
      </c>
      <c r="F57" s="38">
        <f t="shared" si="6"/>
        <v>358.24</v>
      </c>
      <c r="G57" s="38">
        <f t="shared" si="6"/>
        <v>325.57</v>
      </c>
      <c r="H57" s="38">
        <f t="shared" si="6"/>
        <v>291.42</v>
      </c>
      <c r="I57" s="38">
        <f t="shared" si="6"/>
        <v>429.69</v>
      </c>
    </row>
    <row r="58" spans="1:11">
      <c r="A58" s="11"/>
      <c r="B58" s="78"/>
      <c r="C58" s="11"/>
      <c r="D58" s="11"/>
      <c r="E58" s="11"/>
      <c r="F58" s="11"/>
      <c r="G58" s="11"/>
      <c r="H58" s="11"/>
      <c r="I58" s="11"/>
    </row>
    <row r="59" spans="1:11" ht="14.25">
      <c r="A59" s="25" t="s">
        <v>157</v>
      </c>
      <c r="B59" s="32"/>
      <c r="C59" s="25"/>
      <c r="D59" s="25"/>
      <c r="E59" s="14"/>
      <c r="F59" s="14"/>
    </row>
    <row r="60" spans="1:11" ht="14.25">
      <c r="A60" s="32" t="s">
        <v>158</v>
      </c>
      <c r="B60" s="43"/>
      <c r="C60" s="32"/>
      <c r="D60" s="32"/>
    </row>
    <row r="61" spans="1:11">
      <c r="A61" s="170" t="s">
        <v>159</v>
      </c>
      <c r="B61" s="170"/>
      <c r="C61" s="170"/>
      <c r="D61" s="170"/>
      <c r="E61" s="170"/>
      <c r="F61" s="170"/>
    </row>
  </sheetData>
  <mergeCells count="28">
    <mergeCell ref="B39:I39"/>
    <mergeCell ref="A35:I35"/>
    <mergeCell ref="A36:I36"/>
    <mergeCell ref="A1:I1"/>
    <mergeCell ref="A3:I5"/>
    <mergeCell ref="A8:A12"/>
    <mergeCell ref="B8:K8"/>
    <mergeCell ref="B9:E9"/>
    <mergeCell ref="F9:I9"/>
    <mergeCell ref="K9:K10"/>
    <mergeCell ref="B10:E10"/>
    <mergeCell ref="F10:I10"/>
    <mergeCell ref="A61:F61"/>
    <mergeCell ref="A7:O7"/>
    <mergeCell ref="L8:O8"/>
    <mergeCell ref="K11:O11"/>
    <mergeCell ref="K12:O12"/>
    <mergeCell ref="L9:L10"/>
    <mergeCell ref="B11:E11"/>
    <mergeCell ref="F11:I11"/>
    <mergeCell ref="A33:I33"/>
    <mergeCell ref="A34:I34"/>
    <mergeCell ref="M9:M10"/>
    <mergeCell ref="N9:N10"/>
    <mergeCell ref="O9:O10"/>
    <mergeCell ref="A37:I37"/>
    <mergeCell ref="A38:I38"/>
    <mergeCell ref="A39:A4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topLeftCell="A16" workbookViewId="0">
      <selection activeCell="A31" sqref="A31:K31"/>
    </sheetView>
  </sheetViews>
  <sheetFormatPr defaultRowHeight="12.75"/>
  <cols>
    <col min="1" max="1" width="20.42578125" customWidth="1"/>
    <col min="10" max="10" width="15" customWidth="1"/>
    <col min="11" max="11" width="13.140625" customWidth="1"/>
    <col min="12" max="12" width="14" customWidth="1"/>
  </cols>
  <sheetData>
    <row r="1" spans="1:12" ht="15.75">
      <c r="A1" s="149" t="s">
        <v>161</v>
      </c>
      <c r="B1" s="150"/>
      <c r="C1" s="150"/>
      <c r="D1" s="150"/>
      <c r="E1" s="150"/>
      <c r="F1" s="150"/>
      <c r="G1" s="150"/>
      <c r="H1" s="150"/>
      <c r="I1" s="150"/>
    </row>
    <row r="3" spans="1:12">
      <c r="A3" s="151" t="s">
        <v>174</v>
      </c>
      <c r="B3" s="152"/>
      <c r="C3" s="152"/>
      <c r="D3" s="152"/>
      <c r="E3" s="152"/>
      <c r="F3" s="152"/>
      <c r="G3" s="152"/>
      <c r="H3" s="152"/>
      <c r="I3" s="152"/>
    </row>
    <row r="4" spans="1:12">
      <c r="A4" s="152"/>
      <c r="B4" s="152"/>
      <c r="C4" s="152"/>
      <c r="D4" s="152"/>
      <c r="E4" s="152"/>
      <c r="F4" s="152"/>
      <c r="G4" s="152"/>
      <c r="H4" s="152"/>
      <c r="I4" s="152"/>
    </row>
    <row r="5" spans="1:12">
      <c r="A5" s="152"/>
      <c r="B5" s="152"/>
      <c r="C5" s="152"/>
      <c r="D5" s="152"/>
      <c r="E5" s="152"/>
      <c r="F5" s="152"/>
      <c r="G5" s="152"/>
      <c r="H5" s="152"/>
      <c r="I5" s="152"/>
    </row>
    <row r="6" spans="1:12" ht="13.5" thickBot="1"/>
    <row r="7" spans="1:12">
      <c r="A7" s="186" t="s">
        <v>186</v>
      </c>
      <c r="B7" s="187"/>
      <c r="C7" s="187"/>
      <c r="D7" s="187"/>
      <c r="E7" s="187"/>
      <c r="F7" s="187"/>
      <c r="G7" s="187"/>
      <c r="H7" s="187"/>
      <c r="I7" s="187"/>
      <c r="J7" s="187"/>
      <c r="K7" s="188"/>
      <c r="L7" s="65"/>
    </row>
    <row r="8" spans="1:12">
      <c r="A8" s="185" t="s">
        <v>125</v>
      </c>
      <c r="B8" s="182" t="s">
        <v>124</v>
      </c>
      <c r="C8" s="183"/>
      <c r="D8" s="183"/>
      <c r="E8" s="183"/>
      <c r="F8" s="183"/>
      <c r="G8" s="183"/>
      <c r="H8" s="183"/>
      <c r="I8" s="183"/>
      <c r="J8" s="183"/>
      <c r="K8" s="184"/>
      <c r="L8" s="106"/>
    </row>
    <row r="9" spans="1:12" ht="63.75" customHeight="1">
      <c r="A9" s="157"/>
      <c r="B9" s="161" t="s">
        <v>123</v>
      </c>
      <c r="C9" s="162"/>
      <c r="D9" s="162"/>
      <c r="E9" s="162"/>
      <c r="F9" s="163" t="s">
        <v>126</v>
      </c>
      <c r="G9" s="164"/>
      <c r="H9" s="164"/>
      <c r="I9" s="164"/>
      <c r="J9" s="80" t="s">
        <v>127</v>
      </c>
      <c r="K9" s="189" t="s">
        <v>165</v>
      </c>
      <c r="L9" s="190"/>
    </row>
    <row r="10" spans="1:12" ht="44.25" customHeight="1">
      <c r="A10" s="157"/>
      <c r="B10" s="163" t="s">
        <v>130</v>
      </c>
      <c r="C10" s="164"/>
      <c r="D10" s="164"/>
      <c r="E10" s="164"/>
      <c r="F10" s="161" t="s">
        <v>132</v>
      </c>
      <c r="G10" s="162"/>
      <c r="H10" s="162"/>
      <c r="I10" s="162"/>
      <c r="J10" s="81" t="s">
        <v>164</v>
      </c>
      <c r="K10" s="189"/>
      <c r="L10" s="191"/>
    </row>
    <row r="11" spans="1:12">
      <c r="A11" s="157"/>
      <c r="B11" s="163" t="s">
        <v>131</v>
      </c>
      <c r="C11" s="164"/>
      <c r="D11" s="164"/>
      <c r="E11" s="164"/>
      <c r="F11" s="163" t="s">
        <v>131</v>
      </c>
      <c r="G11" s="164"/>
      <c r="H11" s="164"/>
      <c r="I11" s="164"/>
      <c r="J11" s="56" t="s">
        <v>131</v>
      </c>
      <c r="K11" s="64" t="s">
        <v>131</v>
      </c>
      <c r="L11" s="102"/>
    </row>
    <row r="12" spans="1:12" ht="25.5">
      <c r="A12" s="157"/>
      <c r="B12" s="56" t="s">
        <v>133</v>
      </c>
      <c r="C12" s="87" t="s">
        <v>134</v>
      </c>
      <c r="D12" s="56" t="s">
        <v>135</v>
      </c>
      <c r="E12" s="4" t="s">
        <v>136</v>
      </c>
      <c r="F12" s="56" t="s">
        <v>133</v>
      </c>
      <c r="G12" s="87" t="s">
        <v>134</v>
      </c>
      <c r="H12" s="56" t="s">
        <v>135</v>
      </c>
      <c r="I12" s="4" t="s">
        <v>136</v>
      </c>
      <c r="J12" s="4" t="s">
        <v>134</v>
      </c>
      <c r="K12" s="88" t="s">
        <v>137</v>
      </c>
      <c r="L12" s="103"/>
    </row>
    <row r="13" spans="1:12">
      <c r="A13" s="16" t="s">
        <v>8</v>
      </c>
      <c r="B13" s="51" t="s">
        <v>114</v>
      </c>
      <c r="C13" s="51" t="s">
        <v>114</v>
      </c>
      <c r="D13" s="51" t="s">
        <v>114</v>
      </c>
      <c r="E13" s="51" t="s">
        <v>114</v>
      </c>
      <c r="F13" s="2">
        <v>19.097000000000001</v>
      </c>
      <c r="G13" s="2">
        <v>43.487000000000002</v>
      </c>
      <c r="H13" s="51">
        <v>6.6420000000000003</v>
      </c>
      <c r="I13" s="2">
        <v>19.25</v>
      </c>
      <c r="J13" s="4">
        <v>26.062000000000001</v>
      </c>
      <c r="K13" s="67">
        <v>101.47</v>
      </c>
      <c r="L13" s="11"/>
    </row>
    <row r="14" spans="1:12">
      <c r="A14" s="16" t="s">
        <v>9</v>
      </c>
      <c r="B14" s="51" t="s">
        <v>114</v>
      </c>
      <c r="C14" s="51" t="s">
        <v>114</v>
      </c>
      <c r="D14" s="51" t="s">
        <v>114</v>
      </c>
      <c r="E14" s="51" t="s">
        <v>114</v>
      </c>
      <c r="F14" s="42">
        <v>6.173</v>
      </c>
      <c r="G14" s="47">
        <v>11.978999999999999</v>
      </c>
      <c r="H14" s="3">
        <v>6.4660000000000002</v>
      </c>
      <c r="I14" s="2">
        <v>5.8639999999999999</v>
      </c>
      <c r="J14" s="2">
        <v>40.034999999999997</v>
      </c>
      <c r="K14" s="67">
        <v>71.954999999999998</v>
      </c>
      <c r="L14" s="11"/>
    </row>
    <row r="15" spans="1:12">
      <c r="A15" s="16" t="s">
        <v>10</v>
      </c>
      <c r="B15" s="51" t="s">
        <v>114</v>
      </c>
      <c r="C15" s="51">
        <v>3.82</v>
      </c>
      <c r="D15" s="51" t="s">
        <v>114</v>
      </c>
      <c r="E15" s="51" t="s">
        <v>114</v>
      </c>
      <c r="F15" s="2">
        <v>4.7619999999999996</v>
      </c>
      <c r="G15" s="2">
        <v>9.6329999999999991</v>
      </c>
      <c r="H15" s="3">
        <v>4.1509999999999998</v>
      </c>
      <c r="I15" s="2">
        <v>7.7949999999999999</v>
      </c>
      <c r="J15" s="2">
        <v>11.802</v>
      </c>
      <c r="K15" s="53">
        <v>49.055</v>
      </c>
      <c r="L15" s="11"/>
    </row>
    <row r="16" spans="1:12">
      <c r="A16" s="16" t="s">
        <v>11</v>
      </c>
      <c r="B16" s="51" t="s">
        <v>114</v>
      </c>
      <c r="C16" s="51" t="s">
        <v>114</v>
      </c>
      <c r="D16" s="51" t="s">
        <v>114</v>
      </c>
      <c r="E16" s="51" t="s">
        <v>114</v>
      </c>
      <c r="F16" s="51" t="s">
        <v>162</v>
      </c>
      <c r="G16" s="51" t="s">
        <v>162</v>
      </c>
      <c r="H16" s="11">
        <v>5.9630000000000001</v>
      </c>
      <c r="I16" s="51" t="s">
        <v>162</v>
      </c>
      <c r="J16" s="3">
        <v>44.508000000000003</v>
      </c>
      <c r="K16" s="70">
        <v>30.245999999999999</v>
      </c>
      <c r="L16" s="11"/>
    </row>
    <row r="17" spans="1:12">
      <c r="A17" s="16" t="s">
        <v>12</v>
      </c>
      <c r="B17" s="51" t="s">
        <v>114</v>
      </c>
      <c r="C17" s="51" t="s">
        <v>114</v>
      </c>
      <c r="D17" s="51" t="s">
        <v>114</v>
      </c>
      <c r="E17" s="51" t="s">
        <v>114</v>
      </c>
      <c r="F17" s="3">
        <v>0.40699999999999997</v>
      </c>
      <c r="G17" s="3">
        <v>5.9640000000000004</v>
      </c>
      <c r="H17" s="51" t="s">
        <v>162</v>
      </c>
      <c r="I17" s="51" t="s">
        <v>162</v>
      </c>
      <c r="J17" s="42">
        <v>31.331</v>
      </c>
      <c r="K17" s="18">
        <v>25.552</v>
      </c>
      <c r="L17" s="104"/>
    </row>
    <row r="18" spans="1:12">
      <c r="A18" s="16" t="s">
        <v>13</v>
      </c>
      <c r="B18" s="51" t="s">
        <v>114</v>
      </c>
      <c r="C18" s="51" t="s">
        <v>114</v>
      </c>
      <c r="D18" s="51" t="s">
        <v>114</v>
      </c>
      <c r="E18" s="51" t="s">
        <v>114</v>
      </c>
      <c r="F18" s="51" t="s">
        <v>162</v>
      </c>
      <c r="G18" s="51" t="s">
        <v>162</v>
      </c>
      <c r="H18" s="51" t="s">
        <v>162</v>
      </c>
      <c r="I18" s="51" t="s">
        <v>162</v>
      </c>
      <c r="J18" s="2">
        <v>28.013999999999999</v>
      </c>
      <c r="K18" s="18">
        <v>22.901</v>
      </c>
      <c r="L18" s="11"/>
    </row>
    <row r="19" spans="1:12">
      <c r="A19" s="16" t="s">
        <v>14</v>
      </c>
      <c r="B19" s="51" t="s">
        <v>114</v>
      </c>
      <c r="C19" s="51" t="s">
        <v>114</v>
      </c>
      <c r="D19" s="51" t="s">
        <v>114</v>
      </c>
      <c r="E19" s="51" t="s">
        <v>114</v>
      </c>
      <c r="F19" s="51" t="s">
        <v>162</v>
      </c>
      <c r="G19" s="51">
        <v>3.09</v>
      </c>
      <c r="H19" s="51" t="s">
        <v>162</v>
      </c>
      <c r="I19" s="51" t="s">
        <v>162</v>
      </c>
      <c r="J19" s="2">
        <v>33.750999999999998</v>
      </c>
      <c r="K19" s="18">
        <v>31.866</v>
      </c>
      <c r="L19" s="11"/>
    </row>
    <row r="20" spans="1:12">
      <c r="A20" s="16" t="s">
        <v>15</v>
      </c>
      <c r="B20" s="51" t="s">
        <v>114</v>
      </c>
      <c r="C20" s="51" t="s">
        <v>114</v>
      </c>
      <c r="D20" s="51" t="s">
        <v>114</v>
      </c>
      <c r="E20" s="51" t="s">
        <v>114</v>
      </c>
      <c r="F20" s="51">
        <v>2.4049999999999998</v>
      </c>
      <c r="G20" s="2">
        <v>5.3650000000000002</v>
      </c>
      <c r="H20" s="51">
        <v>1.625</v>
      </c>
      <c r="I20" s="51" t="s">
        <v>162</v>
      </c>
      <c r="J20" s="2">
        <v>40.576999999999998</v>
      </c>
      <c r="K20" s="18">
        <v>28.632999999999999</v>
      </c>
      <c r="L20" s="11"/>
    </row>
    <row r="21" spans="1:12">
      <c r="A21" s="16" t="s">
        <v>16</v>
      </c>
      <c r="B21" s="51" t="s">
        <v>114</v>
      </c>
      <c r="C21" s="51" t="s">
        <v>114</v>
      </c>
      <c r="D21" s="51" t="s">
        <v>114</v>
      </c>
      <c r="E21" s="51" t="s">
        <v>114</v>
      </c>
      <c r="F21" s="86">
        <v>2.85</v>
      </c>
      <c r="G21" s="4">
        <v>3.5379999999999998</v>
      </c>
      <c r="H21" s="51">
        <v>1.776</v>
      </c>
      <c r="I21" s="51" t="s">
        <v>162</v>
      </c>
      <c r="J21" s="42">
        <v>41.917000000000002</v>
      </c>
      <c r="K21" s="18">
        <v>28.529</v>
      </c>
      <c r="L21" s="11"/>
    </row>
    <row r="22" spans="1:12">
      <c r="A22" s="16" t="s">
        <v>17</v>
      </c>
      <c r="B22" s="51" t="s">
        <v>114</v>
      </c>
      <c r="C22" s="51" t="s">
        <v>114</v>
      </c>
      <c r="D22" s="51" t="s">
        <v>114</v>
      </c>
      <c r="E22" s="51" t="s">
        <v>114</v>
      </c>
      <c r="F22" s="2">
        <v>4.7210000000000001</v>
      </c>
      <c r="G22" s="2">
        <v>10.815</v>
      </c>
      <c r="H22" s="92">
        <v>3.4670000000000001</v>
      </c>
      <c r="I22" s="51" t="s">
        <v>162</v>
      </c>
      <c r="J22" s="2">
        <v>34.848999999999997</v>
      </c>
      <c r="K22" s="24">
        <v>41.319000000000003</v>
      </c>
      <c r="L22" s="11"/>
    </row>
    <row r="23" spans="1:12">
      <c r="A23" s="16" t="s">
        <v>18</v>
      </c>
      <c r="B23" s="51" t="s">
        <v>114</v>
      </c>
      <c r="C23" s="51" t="s">
        <v>114</v>
      </c>
      <c r="D23" s="51" t="s">
        <v>114</v>
      </c>
      <c r="E23" s="51" t="s">
        <v>114</v>
      </c>
      <c r="F23" s="2">
        <v>22.283999999999999</v>
      </c>
      <c r="G23" s="2">
        <v>38.247999999999998</v>
      </c>
      <c r="H23" s="47">
        <v>18.012</v>
      </c>
      <c r="I23" s="51" t="s">
        <v>162</v>
      </c>
      <c r="J23" s="2">
        <v>41.973999999999997</v>
      </c>
      <c r="K23" s="62">
        <v>113.16</v>
      </c>
      <c r="L23" s="11"/>
    </row>
    <row r="24" spans="1:12">
      <c r="A24" s="16" t="s">
        <v>19</v>
      </c>
      <c r="B24" s="51" t="s">
        <v>114</v>
      </c>
      <c r="C24" s="51" t="s">
        <v>114</v>
      </c>
      <c r="D24" s="51" t="s">
        <v>114</v>
      </c>
      <c r="E24" s="51" t="s">
        <v>114</v>
      </c>
      <c r="F24" s="97">
        <v>25.294</v>
      </c>
      <c r="G24" s="4">
        <v>48.972999999999999</v>
      </c>
      <c r="H24" s="98">
        <v>30.108000000000001</v>
      </c>
      <c r="I24" s="51" t="s">
        <v>162</v>
      </c>
      <c r="J24" s="2">
        <v>38.520000000000003</v>
      </c>
      <c r="K24" s="62">
        <v>101.241</v>
      </c>
      <c r="L24" s="11"/>
    </row>
    <row r="25" spans="1:12">
      <c r="A25" s="61" t="s">
        <v>138</v>
      </c>
      <c r="B25" s="56" t="s">
        <v>34</v>
      </c>
      <c r="C25" s="2">
        <v>3.82</v>
      </c>
      <c r="D25" s="56" t="s">
        <v>34</v>
      </c>
      <c r="E25" s="56" t="s">
        <v>34</v>
      </c>
      <c r="F25" s="2">
        <f>SUM(F13:F15,F17,F20:F24)</f>
        <v>87.993000000000009</v>
      </c>
      <c r="G25" s="2">
        <f>SUM(G13:G15,G17,G19:G24)</f>
        <v>181.09199999999998</v>
      </c>
      <c r="H25" s="2">
        <f>SUM(H13:H15,H20:H24)</f>
        <v>72.247</v>
      </c>
      <c r="I25" s="2">
        <f>SUM(I13:I15)</f>
        <v>32.908999999999999</v>
      </c>
      <c r="J25" s="2">
        <f>SUM(J13:J24)</f>
        <v>413.34000000000003</v>
      </c>
      <c r="K25" s="18">
        <f>SUM(K13:K24)</f>
        <v>645.92700000000002</v>
      </c>
      <c r="L25" s="11"/>
    </row>
    <row r="26" spans="1:12" ht="25.5">
      <c r="A26" s="89" t="s">
        <v>139</v>
      </c>
      <c r="B26" s="51" t="s">
        <v>114</v>
      </c>
      <c r="C26" s="51" t="s">
        <v>114</v>
      </c>
      <c r="D26" s="51" t="s">
        <v>114</v>
      </c>
      <c r="E26" s="51" t="s">
        <v>114</v>
      </c>
      <c r="F26" s="2">
        <f>F25/12</f>
        <v>7.3327500000000008</v>
      </c>
      <c r="G26" s="2">
        <f>G25/12</f>
        <v>15.090999999999999</v>
      </c>
      <c r="H26" s="2">
        <f>H25/12</f>
        <v>6.0205833333333336</v>
      </c>
      <c r="I26" s="2">
        <f>I25/12</f>
        <v>2.7424166666666667</v>
      </c>
      <c r="J26" s="2">
        <f>AVERAGE(J13:J24)</f>
        <v>34.445</v>
      </c>
      <c r="K26" s="18">
        <f>AVERAGE(K13:K24)</f>
        <v>53.827249999999999</v>
      </c>
      <c r="L26" s="11"/>
    </row>
    <row r="27" spans="1:12">
      <c r="A27" s="61" t="s">
        <v>140</v>
      </c>
      <c r="B27" s="51" t="s">
        <v>114</v>
      </c>
      <c r="C27" s="51" t="s">
        <v>114</v>
      </c>
      <c r="D27" s="51" t="s">
        <v>114</v>
      </c>
      <c r="E27" s="51" t="s">
        <v>114</v>
      </c>
      <c r="F27" s="2">
        <f>MEDIAN(F13:F24)</f>
        <v>4.7619999999999996</v>
      </c>
      <c r="G27" s="2">
        <f>MEDIAN(G13:G24)</f>
        <v>10.224</v>
      </c>
      <c r="H27" s="2">
        <f>MEDIAN(H13:H24)</f>
        <v>5.9630000000000001</v>
      </c>
      <c r="I27" s="51" t="s">
        <v>162</v>
      </c>
      <c r="J27" s="2">
        <f>MEDIAN(J12:J24)</f>
        <v>36.6845</v>
      </c>
      <c r="K27" s="18">
        <f>MEDIAN(K14:K24)</f>
        <v>31.866</v>
      </c>
      <c r="L27" s="11"/>
    </row>
    <row r="28" spans="1:12">
      <c r="A28" s="61" t="s">
        <v>141</v>
      </c>
      <c r="B28" s="51" t="s">
        <v>114</v>
      </c>
      <c r="C28" s="51">
        <v>3.82</v>
      </c>
      <c r="D28" s="51" t="s">
        <v>114</v>
      </c>
      <c r="E28" s="51" t="s">
        <v>114</v>
      </c>
      <c r="F28" s="2">
        <f>MIN(F13:F24)</f>
        <v>0.40699999999999997</v>
      </c>
      <c r="G28" s="51" t="s">
        <v>162</v>
      </c>
      <c r="H28" s="2">
        <f>MIN(H13:H24)</f>
        <v>1.625</v>
      </c>
      <c r="I28" s="51" t="s">
        <v>162</v>
      </c>
      <c r="J28" s="2">
        <f>MIN(J12:J24)</f>
        <v>11.802</v>
      </c>
      <c r="K28" s="18">
        <f>MIN(K13:K24)</f>
        <v>22.901</v>
      </c>
      <c r="L28" s="11"/>
    </row>
    <row r="29" spans="1:12">
      <c r="A29" s="61" t="s">
        <v>142</v>
      </c>
      <c r="B29" s="51" t="s">
        <v>114</v>
      </c>
      <c r="C29" s="51">
        <v>3.82</v>
      </c>
      <c r="D29" s="51" t="s">
        <v>114</v>
      </c>
      <c r="E29" s="51" t="s">
        <v>114</v>
      </c>
      <c r="F29" s="2">
        <f>MAX(F13:F24)</f>
        <v>25.294</v>
      </c>
      <c r="G29" s="2">
        <f>MAX(G13:G24)</f>
        <v>48.972999999999999</v>
      </c>
      <c r="H29" s="2">
        <f>MAX(H13:H24)</f>
        <v>30.108000000000001</v>
      </c>
      <c r="I29" s="2">
        <v>19.25</v>
      </c>
      <c r="J29" s="2">
        <f>MAX(J13:J24)</f>
        <v>44.508000000000003</v>
      </c>
      <c r="K29" s="18">
        <f>MAX(K13:K24)</f>
        <v>113.16</v>
      </c>
      <c r="L29" s="11"/>
    </row>
    <row r="30" spans="1:12">
      <c r="A30" s="61" t="s">
        <v>143</v>
      </c>
      <c r="B30" s="2"/>
      <c r="C30" s="2"/>
      <c r="D30" s="2"/>
      <c r="E30" s="2"/>
      <c r="F30" s="60">
        <v>7</v>
      </c>
      <c r="G30" s="60">
        <v>32</v>
      </c>
      <c r="H30" s="60">
        <v>5</v>
      </c>
      <c r="I30" s="60">
        <v>3</v>
      </c>
      <c r="J30" s="60">
        <v>3</v>
      </c>
      <c r="K30" s="62">
        <v>123</v>
      </c>
      <c r="L30" s="105"/>
    </row>
    <row r="31" spans="1:12" ht="13.5" thickBot="1">
      <c r="A31" s="59" t="s">
        <v>144</v>
      </c>
      <c r="B31" s="20"/>
      <c r="C31" s="20"/>
      <c r="D31" s="20"/>
      <c r="E31" s="20"/>
      <c r="F31" s="31">
        <v>7</v>
      </c>
      <c r="G31" s="31">
        <v>32</v>
      </c>
      <c r="H31" s="57">
        <v>5</v>
      </c>
      <c r="I31" s="57">
        <v>3</v>
      </c>
      <c r="J31" s="57">
        <v>3</v>
      </c>
      <c r="K31" s="63">
        <v>114</v>
      </c>
      <c r="L31" s="105"/>
    </row>
    <row r="32" spans="1:12">
      <c r="B32" s="8"/>
      <c r="C32" s="11"/>
      <c r="D32" s="11"/>
      <c r="E32" s="11"/>
      <c r="F32" s="11"/>
      <c r="G32" s="11"/>
      <c r="H32" s="11"/>
      <c r="I32" s="11"/>
    </row>
    <row r="33" spans="1:11" ht="15.75">
      <c r="A33" s="172" t="s">
        <v>145</v>
      </c>
      <c r="B33" s="172"/>
      <c r="C33" s="172"/>
      <c r="D33" s="172"/>
      <c r="E33" s="172"/>
      <c r="F33" s="172"/>
      <c r="G33" s="172"/>
      <c r="H33" s="172"/>
      <c r="I33" s="172"/>
    </row>
    <row r="34" spans="1:11">
      <c r="A34" s="172" t="s">
        <v>146</v>
      </c>
      <c r="B34" s="172"/>
      <c r="C34" s="172"/>
      <c r="D34" s="172"/>
      <c r="E34" s="172"/>
      <c r="F34" s="172"/>
      <c r="G34" s="172"/>
      <c r="H34" s="172"/>
      <c r="I34" s="172"/>
    </row>
    <row r="35" spans="1:11" ht="15.75">
      <c r="A35" s="172" t="s">
        <v>147</v>
      </c>
      <c r="B35" s="172"/>
      <c r="C35" s="172"/>
      <c r="D35" s="172"/>
      <c r="E35" s="172"/>
      <c r="F35" s="172"/>
      <c r="G35" s="172"/>
      <c r="H35" s="172"/>
      <c r="I35" s="172"/>
    </row>
    <row r="36" spans="1:11" ht="15.75">
      <c r="A36" s="173" t="s">
        <v>149</v>
      </c>
      <c r="B36" s="173"/>
      <c r="C36" s="173"/>
      <c r="D36" s="173"/>
      <c r="E36" s="173"/>
      <c r="F36" s="173"/>
      <c r="G36" s="173"/>
      <c r="H36" s="173"/>
      <c r="I36" s="173"/>
    </row>
    <row r="37" spans="1:11" ht="13.5" thickBot="1">
      <c r="A37" s="173"/>
      <c r="B37" s="173"/>
      <c r="C37" s="173"/>
      <c r="D37" s="173"/>
      <c r="E37" s="173"/>
      <c r="F37" s="173"/>
      <c r="G37" s="173"/>
      <c r="H37" s="173"/>
      <c r="I37" s="173"/>
    </row>
    <row r="38" spans="1:11" ht="12.75" customHeight="1">
      <c r="A38" s="192" t="s">
        <v>163</v>
      </c>
      <c r="B38" s="193"/>
      <c r="C38" s="193"/>
      <c r="D38" s="193"/>
      <c r="E38" s="193"/>
      <c r="F38" s="193"/>
      <c r="G38" s="193"/>
      <c r="H38" s="193"/>
      <c r="I38" s="194"/>
    </row>
    <row r="39" spans="1:11">
      <c r="A39" s="195" t="s">
        <v>125</v>
      </c>
      <c r="B39" s="182" t="s">
        <v>131</v>
      </c>
      <c r="C39" s="183"/>
      <c r="D39" s="183"/>
      <c r="E39" s="183"/>
      <c r="F39" s="183"/>
      <c r="G39" s="183"/>
      <c r="H39" s="183"/>
      <c r="I39" s="184"/>
    </row>
    <row r="40" spans="1:11" ht="91.5">
      <c r="A40" s="178"/>
      <c r="B40" s="68" t="s">
        <v>133</v>
      </c>
      <c r="C40" s="68" t="s">
        <v>134</v>
      </c>
      <c r="D40" s="68" t="s">
        <v>151</v>
      </c>
      <c r="E40" s="68" t="s">
        <v>152</v>
      </c>
      <c r="F40" s="68" t="s">
        <v>153</v>
      </c>
      <c r="G40" s="68" t="s">
        <v>136</v>
      </c>
      <c r="H40" s="68" t="s">
        <v>154</v>
      </c>
      <c r="I40" s="90" t="s">
        <v>155</v>
      </c>
      <c r="K40" s="66"/>
    </row>
    <row r="41" spans="1:11">
      <c r="A41" s="16" t="s">
        <v>8</v>
      </c>
      <c r="B41" s="2">
        <v>158.71</v>
      </c>
      <c r="C41" s="2">
        <v>216.18</v>
      </c>
      <c r="D41" s="3">
        <v>425.31</v>
      </c>
      <c r="E41" s="4">
        <v>177.09</v>
      </c>
      <c r="F41" s="4">
        <v>140.04</v>
      </c>
      <c r="G41" s="2">
        <v>127.57</v>
      </c>
      <c r="H41" s="4">
        <v>154.94</v>
      </c>
      <c r="I41" s="24">
        <v>183.65</v>
      </c>
    </row>
    <row r="42" spans="1:11">
      <c r="A42" s="16" t="s">
        <v>9</v>
      </c>
      <c r="B42" s="3">
        <v>73</v>
      </c>
      <c r="C42" s="3">
        <v>244.57</v>
      </c>
      <c r="D42" s="3">
        <v>112.71</v>
      </c>
      <c r="E42" s="3">
        <v>341.88</v>
      </c>
      <c r="F42" s="3">
        <v>223.53</v>
      </c>
      <c r="G42" s="3">
        <v>412.75</v>
      </c>
      <c r="H42" s="3">
        <v>203.33</v>
      </c>
      <c r="I42" s="70">
        <v>227.91</v>
      </c>
    </row>
    <row r="43" spans="1:11">
      <c r="A43" s="16" t="s">
        <v>10</v>
      </c>
      <c r="B43" s="71">
        <v>770.91</v>
      </c>
      <c r="C43" s="2">
        <v>331.43</v>
      </c>
      <c r="D43" s="3">
        <v>370.05</v>
      </c>
      <c r="E43" s="4">
        <v>297.64</v>
      </c>
      <c r="F43" s="4">
        <v>438.93</v>
      </c>
      <c r="G43" s="60">
        <v>555.13</v>
      </c>
      <c r="H43" s="4">
        <v>432.85</v>
      </c>
      <c r="I43" s="62">
        <v>486.59</v>
      </c>
    </row>
    <row r="44" spans="1:11">
      <c r="A44" s="16" t="s">
        <v>11</v>
      </c>
      <c r="B44" s="2">
        <v>360.94</v>
      </c>
      <c r="C44" s="2">
        <v>116.38</v>
      </c>
      <c r="D44" s="3">
        <v>48.91</v>
      </c>
      <c r="E44" s="4">
        <v>78.06</v>
      </c>
      <c r="F44" s="2">
        <v>129.06</v>
      </c>
      <c r="G44" s="2">
        <v>247.06</v>
      </c>
      <c r="H44" s="4">
        <v>378.82</v>
      </c>
      <c r="I44" s="24">
        <v>66.459999999999994</v>
      </c>
    </row>
    <row r="45" spans="1:11">
      <c r="A45" s="16" t="s">
        <v>12</v>
      </c>
      <c r="B45" s="2">
        <v>188.51</v>
      </c>
      <c r="C45" s="2">
        <v>240.37</v>
      </c>
      <c r="D45" s="3">
        <v>313.07</v>
      </c>
      <c r="E45" s="4">
        <v>234.68</v>
      </c>
      <c r="F45" s="4">
        <v>225.09</v>
      </c>
      <c r="G45" s="2">
        <v>163.27000000000001</v>
      </c>
      <c r="H45" s="4">
        <v>328.94</v>
      </c>
      <c r="I45" s="24">
        <v>160.12</v>
      </c>
    </row>
    <row r="46" spans="1:11">
      <c r="A46" s="16" t="s">
        <v>13</v>
      </c>
      <c r="B46" s="2">
        <v>205.56</v>
      </c>
      <c r="C46" s="4">
        <v>327.07</v>
      </c>
      <c r="D46" s="55">
        <v>388.83</v>
      </c>
      <c r="E46" s="4">
        <v>205.2</v>
      </c>
      <c r="F46" s="60">
        <v>674.72</v>
      </c>
      <c r="G46" s="4">
        <v>385.16</v>
      </c>
      <c r="H46" s="4">
        <v>230.58</v>
      </c>
      <c r="I46" s="24">
        <v>370.11</v>
      </c>
    </row>
    <row r="47" spans="1:11">
      <c r="A47" s="16" t="s">
        <v>14</v>
      </c>
      <c r="B47" s="85">
        <v>27.33</v>
      </c>
      <c r="C47" s="85">
        <v>27.25</v>
      </c>
      <c r="D47" s="3">
        <v>85.22</v>
      </c>
      <c r="E47" s="3">
        <v>45.87</v>
      </c>
      <c r="F47" s="3">
        <v>57.7</v>
      </c>
      <c r="G47" s="3">
        <v>58.59</v>
      </c>
      <c r="H47" s="3">
        <v>59.23</v>
      </c>
      <c r="I47" s="70">
        <v>34.07</v>
      </c>
    </row>
    <row r="48" spans="1:11">
      <c r="A48" s="16" t="s">
        <v>15</v>
      </c>
      <c r="B48" s="74">
        <v>62.76</v>
      </c>
      <c r="C48" s="74">
        <v>66.599999999999994</v>
      </c>
      <c r="D48" s="74">
        <v>86.52</v>
      </c>
      <c r="E48" s="74">
        <v>83.38</v>
      </c>
      <c r="F48" s="74">
        <v>77.98</v>
      </c>
      <c r="G48" s="74">
        <v>53.14</v>
      </c>
      <c r="H48" s="74">
        <v>88.23</v>
      </c>
      <c r="I48" s="75">
        <v>105.76</v>
      </c>
    </row>
    <row r="49" spans="1:11">
      <c r="A49" s="16" t="s">
        <v>16</v>
      </c>
      <c r="B49" s="51">
        <v>151.69</v>
      </c>
      <c r="C49" s="51">
        <v>185.22</v>
      </c>
      <c r="D49" s="51">
        <v>163.11000000000001</v>
      </c>
      <c r="E49" s="51">
        <v>151.93</v>
      </c>
      <c r="F49" s="83">
        <v>514.23</v>
      </c>
      <c r="G49" s="51">
        <v>73.459999999999994</v>
      </c>
      <c r="H49" s="51">
        <v>156.87</v>
      </c>
      <c r="I49" s="53">
        <v>167.93</v>
      </c>
    </row>
    <row r="50" spans="1:11">
      <c r="A50" s="16" t="s">
        <v>17</v>
      </c>
      <c r="B50" s="69">
        <v>95.11</v>
      </c>
      <c r="C50" s="2">
        <v>119.86</v>
      </c>
      <c r="D50" s="93">
        <v>99.49</v>
      </c>
      <c r="E50" s="94">
        <v>189.87</v>
      </c>
      <c r="F50" s="94">
        <v>225.03</v>
      </c>
      <c r="G50" s="100">
        <v>83.79</v>
      </c>
      <c r="H50" s="94">
        <v>98.37</v>
      </c>
      <c r="I50" s="96">
        <v>42.76</v>
      </c>
    </row>
    <row r="51" spans="1:11">
      <c r="A51" s="16" t="s">
        <v>18</v>
      </c>
      <c r="B51" s="2">
        <v>179.49</v>
      </c>
      <c r="C51" s="2">
        <v>104.09</v>
      </c>
      <c r="D51" s="2">
        <v>370.39</v>
      </c>
      <c r="E51" s="2">
        <v>195.25</v>
      </c>
      <c r="F51" s="2">
        <v>197.49</v>
      </c>
      <c r="G51" s="52">
        <v>277.75</v>
      </c>
      <c r="H51" s="60">
        <v>475.7</v>
      </c>
      <c r="I51" s="62">
        <v>514.29</v>
      </c>
      <c r="K51" t="s">
        <v>107</v>
      </c>
    </row>
    <row r="52" spans="1:11">
      <c r="A52" s="16" t="s">
        <v>19</v>
      </c>
      <c r="B52" s="85">
        <v>23.73</v>
      </c>
      <c r="C52" s="85">
        <v>31.75</v>
      </c>
      <c r="D52" s="85">
        <v>50.36</v>
      </c>
      <c r="E52" s="85">
        <v>29.48</v>
      </c>
      <c r="F52" s="85">
        <v>27.78</v>
      </c>
      <c r="G52" s="85">
        <v>44.4</v>
      </c>
      <c r="H52" s="85">
        <v>76.91</v>
      </c>
      <c r="I52" s="101">
        <v>114.72</v>
      </c>
    </row>
    <row r="53" spans="1:11">
      <c r="A53" s="61" t="s">
        <v>156</v>
      </c>
      <c r="B53" s="2">
        <f>SUM(B41:B52)</f>
        <v>2297.7400000000002</v>
      </c>
      <c r="C53" s="2">
        <f t="shared" ref="C53:I53" si="0">SUM(C41:C52)</f>
        <v>2010.7699999999998</v>
      </c>
      <c r="D53" s="2">
        <f t="shared" si="0"/>
        <v>2513.9699999999998</v>
      </c>
      <c r="E53" s="2">
        <f t="shared" si="0"/>
        <v>2030.3300000000004</v>
      </c>
      <c r="F53" s="2">
        <f t="shared" si="0"/>
        <v>2931.5800000000004</v>
      </c>
      <c r="G53" s="2">
        <f t="shared" si="0"/>
        <v>2482.0699999999997</v>
      </c>
      <c r="H53" s="2">
        <f t="shared" si="0"/>
        <v>2684.7699999999995</v>
      </c>
      <c r="I53" s="2">
        <f t="shared" si="0"/>
        <v>2474.37</v>
      </c>
    </row>
    <row r="54" spans="1:11" ht="25.5">
      <c r="A54" s="89" t="s">
        <v>139</v>
      </c>
      <c r="B54" s="60">
        <f>AVERAGE(B41:B53)</f>
        <v>353.49846153846158</v>
      </c>
      <c r="C54" s="2">
        <f>AVERAGE(C41:C52)</f>
        <v>167.56416666666664</v>
      </c>
      <c r="D54" s="60">
        <f>AVERAGE(D40:D52)</f>
        <v>209.49749999999997</v>
      </c>
      <c r="E54" s="2">
        <f>AVERAGE(E41:E52)</f>
        <v>169.19416666666669</v>
      </c>
      <c r="F54" s="60">
        <f>AVERAGE(F41:F52)</f>
        <v>244.29833333333337</v>
      </c>
      <c r="G54" s="60">
        <f>AVERAGE(G41:G52)</f>
        <v>206.83916666666664</v>
      </c>
      <c r="H54" s="60">
        <f>AVERAGE(H41:H52)</f>
        <v>223.73083333333329</v>
      </c>
      <c r="I54" s="62">
        <f>AVERAGE(I41:I52)</f>
        <v>206.19749999999999</v>
      </c>
    </row>
    <row r="55" spans="1:11">
      <c r="A55" s="61" t="s">
        <v>140</v>
      </c>
      <c r="B55" s="2">
        <f t="shared" ref="B55:G55" si="1">MEDIAN(B41:B52)</f>
        <v>155.19999999999999</v>
      </c>
      <c r="C55" s="2">
        <f t="shared" si="1"/>
        <v>152.54</v>
      </c>
      <c r="D55" s="2">
        <f t="shared" si="1"/>
        <v>137.91</v>
      </c>
      <c r="E55" s="2">
        <f t="shared" si="1"/>
        <v>183.48000000000002</v>
      </c>
      <c r="F55" s="2">
        <f t="shared" si="1"/>
        <v>210.51</v>
      </c>
      <c r="G55" s="2">
        <f t="shared" si="1"/>
        <v>145.42000000000002</v>
      </c>
      <c r="H55" s="2">
        <f>MEDIAN(H40:H52)</f>
        <v>180.10000000000002</v>
      </c>
      <c r="I55" s="18">
        <f>MEDIAN(I41:I52)</f>
        <v>164.02500000000001</v>
      </c>
    </row>
    <row r="56" spans="1:11">
      <c r="A56" s="61" t="s">
        <v>141</v>
      </c>
      <c r="B56" s="51">
        <f t="shared" ref="B56:I56" si="2">MIN(B41:B52)</f>
        <v>23.73</v>
      </c>
      <c r="C56" s="51">
        <f t="shared" si="2"/>
        <v>27.25</v>
      </c>
      <c r="D56" s="51">
        <f t="shared" si="2"/>
        <v>48.91</v>
      </c>
      <c r="E56" s="51">
        <f t="shared" si="2"/>
        <v>29.48</v>
      </c>
      <c r="F56" s="51">
        <f t="shared" si="2"/>
        <v>27.78</v>
      </c>
      <c r="G56" s="51">
        <f t="shared" si="2"/>
        <v>44.4</v>
      </c>
      <c r="H56" s="51">
        <f t="shared" si="2"/>
        <v>59.23</v>
      </c>
      <c r="I56" s="53">
        <f t="shared" si="2"/>
        <v>34.07</v>
      </c>
    </row>
    <row r="57" spans="1:11" ht="13.5" thickBot="1">
      <c r="A57" s="91" t="s">
        <v>142</v>
      </c>
      <c r="B57" s="38">
        <f t="shared" ref="B57:I57" si="3">MAX(B41:B52)</f>
        <v>770.91</v>
      </c>
      <c r="C57" s="38">
        <f t="shared" si="3"/>
        <v>331.43</v>
      </c>
      <c r="D57" s="38">
        <f t="shared" si="3"/>
        <v>425.31</v>
      </c>
      <c r="E57" s="38">
        <f t="shared" si="3"/>
        <v>341.88</v>
      </c>
      <c r="F57" s="38">
        <f t="shared" si="3"/>
        <v>674.72</v>
      </c>
      <c r="G57" s="38">
        <f t="shared" si="3"/>
        <v>555.13</v>
      </c>
      <c r="H57" s="38">
        <f t="shared" si="3"/>
        <v>475.7</v>
      </c>
      <c r="I57" s="99">
        <f t="shared" si="3"/>
        <v>514.29</v>
      </c>
    </row>
    <row r="58" spans="1:11">
      <c r="A58" s="11"/>
      <c r="B58" s="78"/>
      <c r="C58" s="11"/>
      <c r="D58" s="11"/>
      <c r="E58" s="11"/>
      <c r="F58" s="11"/>
      <c r="G58" s="11"/>
      <c r="H58" s="11"/>
      <c r="I58" s="11"/>
    </row>
    <row r="59" spans="1:11" ht="14.25">
      <c r="A59" s="25" t="s">
        <v>157</v>
      </c>
      <c r="B59" s="32"/>
      <c r="C59" s="25"/>
      <c r="D59" s="25"/>
      <c r="E59" s="14"/>
      <c r="F59" s="14"/>
    </row>
    <row r="60" spans="1:11" ht="14.25">
      <c r="A60" s="32" t="s">
        <v>158</v>
      </c>
      <c r="B60" s="43"/>
      <c r="C60" s="32"/>
      <c r="D60" s="32"/>
    </row>
    <row r="61" spans="1:11">
      <c r="A61" s="170" t="s">
        <v>159</v>
      </c>
      <c r="B61" s="170"/>
      <c r="C61" s="170"/>
      <c r="D61" s="170"/>
      <c r="E61" s="170"/>
      <c r="F61" s="170"/>
    </row>
  </sheetData>
  <mergeCells count="22">
    <mergeCell ref="A61:F61"/>
    <mergeCell ref="A35:I35"/>
    <mergeCell ref="A34:I34"/>
    <mergeCell ref="A33:I33"/>
    <mergeCell ref="B8:K8"/>
    <mergeCell ref="A36:I36"/>
    <mergeCell ref="A37:I37"/>
    <mergeCell ref="A38:I38"/>
    <mergeCell ref="A39:A40"/>
    <mergeCell ref="B39:I39"/>
    <mergeCell ref="L9:L10"/>
    <mergeCell ref="B10:E10"/>
    <mergeCell ref="F10:I10"/>
    <mergeCell ref="B11:E11"/>
    <mergeCell ref="F11:I11"/>
    <mergeCell ref="A1:I1"/>
    <mergeCell ref="A3:I5"/>
    <mergeCell ref="A8:A12"/>
    <mergeCell ref="B9:E9"/>
    <mergeCell ref="F9:I9"/>
    <mergeCell ref="A7:K7"/>
    <mergeCell ref="K9:K1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1"/>
  <sheetViews>
    <sheetView topLeftCell="A10" workbookViewId="0">
      <selection activeCell="O9" sqref="O9"/>
    </sheetView>
  </sheetViews>
  <sheetFormatPr defaultRowHeight="12.75"/>
  <cols>
    <col min="1" max="1" width="19.42578125" customWidth="1"/>
    <col min="2" max="2" width="8" customWidth="1"/>
    <col min="3" max="3" width="7.5703125" customWidth="1"/>
    <col min="4" max="4" width="6.42578125" customWidth="1"/>
    <col min="5" max="5" width="9.140625" customWidth="1"/>
    <col min="7" max="7" width="7.7109375" customWidth="1"/>
    <col min="8" max="8" width="6.42578125" customWidth="1"/>
    <col min="9" max="9" width="8.5703125" customWidth="1"/>
    <col min="10" max="10" width="13.85546875" customWidth="1"/>
    <col min="11" max="11" width="13.140625" customWidth="1"/>
    <col min="12" max="12" width="15" customWidth="1"/>
  </cols>
  <sheetData>
    <row r="1" spans="1:12" ht="15.75">
      <c r="A1" s="149" t="s">
        <v>122</v>
      </c>
      <c r="B1" s="150"/>
      <c r="C1" s="150"/>
      <c r="D1" s="150"/>
      <c r="E1" s="150"/>
      <c r="F1" s="150"/>
      <c r="G1" s="150"/>
      <c r="H1" s="150"/>
      <c r="I1" s="150"/>
    </row>
    <row r="3" spans="1:12">
      <c r="A3" s="151" t="s">
        <v>174</v>
      </c>
      <c r="B3" s="152"/>
      <c r="C3" s="152"/>
      <c r="D3" s="152"/>
      <c r="E3" s="152"/>
      <c r="F3" s="152"/>
      <c r="G3" s="152"/>
      <c r="H3" s="152"/>
      <c r="I3" s="152"/>
    </row>
    <row r="4" spans="1:12">
      <c r="A4" s="152"/>
      <c r="B4" s="152"/>
      <c r="C4" s="152"/>
      <c r="D4" s="152"/>
      <c r="E4" s="152"/>
      <c r="F4" s="152"/>
      <c r="G4" s="152"/>
      <c r="H4" s="152"/>
      <c r="I4" s="152"/>
    </row>
    <row r="5" spans="1:12">
      <c r="A5" s="152"/>
      <c r="B5" s="152"/>
      <c r="C5" s="152"/>
      <c r="D5" s="152"/>
      <c r="E5" s="152"/>
      <c r="F5" s="152"/>
      <c r="G5" s="152"/>
      <c r="H5" s="152"/>
      <c r="I5" s="152"/>
    </row>
    <row r="6" spans="1:12" ht="13.5" thickBot="1"/>
    <row r="7" spans="1:12">
      <c r="A7" s="196" t="s">
        <v>187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8"/>
    </row>
    <row r="8" spans="1:12" ht="22.5" customHeight="1">
      <c r="A8" s="185" t="s">
        <v>125</v>
      </c>
      <c r="B8" s="163" t="s">
        <v>124</v>
      </c>
      <c r="C8" s="164"/>
      <c r="D8" s="164"/>
      <c r="E8" s="164"/>
      <c r="F8" s="164"/>
      <c r="G8" s="164"/>
      <c r="H8" s="164"/>
      <c r="I8" s="164"/>
      <c r="J8" s="164"/>
      <c r="K8" s="164"/>
      <c r="L8" s="199"/>
    </row>
    <row r="9" spans="1:12" ht="33.75" customHeight="1">
      <c r="A9" s="157"/>
      <c r="B9" s="161" t="s">
        <v>123</v>
      </c>
      <c r="C9" s="162"/>
      <c r="D9" s="162"/>
      <c r="E9" s="162"/>
      <c r="F9" s="163" t="s">
        <v>126</v>
      </c>
      <c r="G9" s="164"/>
      <c r="H9" s="164"/>
      <c r="I9" s="164"/>
      <c r="J9" s="80" t="s">
        <v>127</v>
      </c>
      <c r="K9" s="165" t="s">
        <v>128</v>
      </c>
      <c r="L9" s="171" t="s">
        <v>129</v>
      </c>
    </row>
    <row r="10" spans="1:12" ht="47.25" customHeight="1">
      <c r="A10" s="157"/>
      <c r="B10" s="163" t="s">
        <v>130</v>
      </c>
      <c r="C10" s="164"/>
      <c r="D10" s="164"/>
      <c r="E10" s="164"/>
      <c r="F10" s="161" t="s">
        <v>132</v>
      </c>
      <c r="G10" s="162"/>
      <c r="H10" s="162"/>
      <c r="I10" s="162"/>
      <c r="J10" s="81" t="s">
        <v>160</v>
      </c>
      <c r="K10" s="165"/>
      <c r="L10" s="200"/>
    </row>
    <row r="11" spans="1:12">
      <c r="A11" s="157"/>
      <c r="B11" s="163" t="s">
        <v>131</v>
      </c>
      <c r="C11" s="164"/>
      <c r="D11" s="164"/>
      <c r="E11" s="164"/>
      <c r="F11" s="163" t="s">
        <v>131</v>
      </c>
      <c r="G11" s="164"/>
      <c r="H11" s="164"/>
      <c r="I11" s="164"/>
      <c r="J11" s="56" t="s">
        <v>131</v>
      </c>
      <c r="K11" s="56" t="s">
        <v>131</v>
      </c>
      <c r="L11" s="64" t="s">
        <v>131</v>
      </c>
    </row>
    <row r="12" spans="1:12" ht="38.25">
      <c r="A12" s="157"/>
      <c r="B12" s="56" t="s">
        <v>133</v>
      </c>
      <c r="C12" s="87" t="s">
        <v>134</v>
      </c>
      <c r="D12" s="56" t="s">
        <v>135</v>
      </c>
      <c r="E12" s="4" t="s">
        <v>136</v>
      </c>
      <c r="F12" s="56" t="s">
        <v>133</v>
      </c>
      <c r="G12" s="87" t="s">
        <v>134</v>
      </c>
      <c r="H12" s="56" t="s">
        <v>135</v>
      </c>
      <c r="I12" s="4" t="s">
        <v>136</v>
      </c>
      <c r="J12" s="4" t="s">
        <v>134</v>
      </c>
      <c r="K12" s="87" t="s">
        <v>137</v>
      </c>
      <c r="L12" s="88" t="s">
        <v>137</v>
      </c>
    </row>
    <row r="13" spans="1:12">
      <c r="A13" s="16" t="s">
        <v>8</v>
      </c>
      <c r="B13" s="2">
        <v>0.89100000000000001</v>
      </c>
      <c r="C13" s="2">
        <v>1.0660000000000001</v>
      </c>
      <c r="D13" s="51" t="s">
        <v>114</v>
      </c>
      <c r="E13" s="51" t="s">
        <v>114</v>
      </c>
      <c r="F13" s="2">
        <v>36.451999999999998</v>
      </c>
      <c r="G13" s="2">
        <v>49.860999999999997</v>
      </c>
      <c r="H13" s="3">
        <v>7.577</v>
      </c>
      <c r="I13" s="2">
        <v>18.279</v>
      </c>
      <c r="J13" s="4">
        <v>42.085000000000001</v>
      </c>
      <c r="K13" s="83">
        <v>96.742999999999995</v>
      </c>
      <c r="L13" s="18"/>
    </row>
    <row r="14" spans="1:12">
      <c r="A14" s="16" t="s">
        <v>9</v>
      </c>
      <c r="B14" s="51" t="s">
        <v>114</v>
      </c>
      <c r="C14" s="51" t="s">
        <v>114</v>
      </c>
      <c r="D14" s="51" t="s">
        <v>114</v>
      </c>
      <c r="E14" s="51" t="s">
        <v>114</v>
      </c>
      <c r="F14" s="2">
        <v>19.068000000000001</v>
      </c>
      <c r="G14" s="47">
        <v>24.826000000000001</v>
      </c>
      <c r="H14" s="3">
        <v>2.8769999999999998</v>
      </c>
      <c r="I14" s="2">
        <v>9.0030000000000001</v>
      </c>
      <c r="J14" s="2">
        <v>40.453000000000003</v>
      </c>
      <c r="K14" s="83">
        <v>68.873999999999995</v>
      </c>
      <c r="L14" s="18"/>
    </row>
    <row r="15" spans="1:12">
      <c r="A15" s="16" t="s">
        <v>10</v>
      </c>
      <c r="B15" s="2">
        <v>9.43</v>
      </c>
      <c r="C15" s="51" t="s">
        <v>114</v>
      </c>
      <c r="D15" s="51">
        <v>6.47</v>
      </c>
      <c r="E15" s="51" t="s">
        <v>114</v>
      </c>
      <c r="F15" s="2">
        <v>13.808999999999999</v>
      </c>
      <c r="G15" s="2">
        <v>21.06</v>
      </c>
      <c r="H15" s="3">
        <v>3.5710000000000002</v>
      </c>
      <c r="I15" s="2">
        <v>7.7770000000000001</v>
      </c>
      <c r="J15" s="2">
        <v>44.01</v>
      </c>
      <c r="K15" s="51">
        <v>47.728999999999999</v>
      </c>
      <c r="L15" s="18"/>
    </row>
    <row r="16" spans="1:12">
      <c r="A16" s="16" t="s">
        <v>11</v>
      </c>
      <c r="B16" s="51" t="s">
        <v>114</v>
      </c>
      <c r="C16" s="51" t="s">
        <v>114</v>
      </c>
      <c r="D16" s="51" t="s">
        <v>114</v>
      </c>
      <c r="E16" s="51" t="s">
        <v>114</v>
      </c>
      <c r="F16" s="2">
        <v>6.2640000000000002</v>
      </c>
      <c r="G16" s="2">
        <v>11.946999999999999</v>
      </c>
      <c r="H16" s="3">
        <v>2.4260000000000002</v>
      </c>
      <c r="I16" s="2">
        <v>4.4420000000000002</v>
      </c>
      <c r="J16" s="2">
        <v>35.277999999999999</v>
      </c>
      <c r="K16" s="3">
        <v>32.866</v>
      </c>
      <c r="L16" s="18"/>
    </row>
    <row r="17" spans="1:12">
      <c r="A17" s="16" t="s">
        <v>12</v>
      </c>
      <c r="B17" s="51" t="s">
        <v>114</v>
      </c>
      <c r="C17" s="51" t="s">
        <v>114</v>
      </c>
      <c r="D17" s="51" t="s">
        <v>114</v>
      </c>
      <c r="E17" s="51" t="s">
        <v>114</v>
      </c>
      <c r="F17" s="3">
        <v>2.097</v>
      </c>
      <c r="G17" s="3">
        <v>7.0650000000000004</v>
      </c>
      <c r="H17" s="3">
        <v>1.702</v>
      </c>
      <c r="I17" s="2">
        <v>4.55</v>
      </c>
      <c r="J17" s="49">
        <v>32.15</v>
      </c>
      <c r="K17" s="2">
        <v>22.146000000000001</v>
      </c>
      <c r="L17" s="70">
        <v>15.739000000000001</v>
      </c>
    </row>
    <row r="18" spans="1:12">
      <c r="A18" s="16" t="s">
        <v>13</v>
      </c>
      <c r="B18" s="51" t="s">
        <v>114</v>
      </c>
      <c r="C18" s="51" t="s">
        <v>114</v>
      </c>
      <c r="D18" s="51" t="s">
        <v>114</v>
      </c>
      <c r="E18" s="51" t="s">
        <v>114</v>
      </c>
      <c r="F18" s="51">
        <v>1.9059999999999999</v>
      </c>
      <c r="G18" s="2">
        <v>8.8710000000000004</v>
      </c>
      <c r="H18" s="51">
        <v>1.8959999999999999</v>
      </c>
      <c r="I18" s="2">
        <v>5.835</v>
      </c>
      <c r="J18" s="2">
        <v>29.035</v>
      </c>
      <c r="K18" s="2">
        <v>28.013000000000002</v>
      </c>
      <c r="L18" s="18">
        <v>19.407</v>
      </c>
    </row>
    <row r="19" spans="1:12">
      <c r="A19" s="16" t="s">
        <v>14</v>
      </c>
      <c r="B19" s="51" t="s">
        <v>114</v>
      </c>
      <c r="C19" s="51" t="s">
        <v>114</v>
      </c>
      <c r="D19" s="51" t="s">
        <v>114</v>
      </c>
      <c r="E19" s="51" t="s">
        <v>114</v>
      </c>
      <c r="F19" s="84">
        <v>2.6589999999999998</v>
      </c>
      <c r="G19" s="51">
        <v>12.618</v>
      </c>
      <c r="H19" s="51">
        <v>2.1459999999999999</v>
      </c>
      <c r="I19" s="51">
        <v>5.1529999999999996</v>
      </c>
      <c r="J19" s="2">
        <v>32.805999999999997</v>
      </c>
      <c r="K19" s="2">
        <v>26.213000000000001</v>
      </c>
      <c r="L19" s="18">
        <v>18.248000000000001</v>
      </c>
    </row>
    <row r="20" spans="1:12">
      <c r="A20" s="16" t="s">
        <v>15</v>
      </c>
      <c r="B20" s="51" t="s">
        <v>114</v>
      </c>
      <c r="C20" s="51" t="s">
        <v>114</v>
      </c>
      <c r="D20" s="51" t="s">
        <v>114</v>
      </c>
      <c r="E20" s="51" t="s">
        <v>114</v>
      </c>
      <c r="F20" s="51">
        <v>1.849</v>
      </c>
      <c r="G20" s="2">
        <v>5.782</v>
      </c>
      <c r="H20" s="51">
        <v>3.2509999999999999</v>
      </c>
      <c r="I20" s="51">
        <v>7.5110000000000001</v>
      </c>
      <c r="J20" s="2">
        <v>31.114000000000001</v>
      </c>
      <c r="K20" s="2">
        <v>27.091999999999999</v>
      </c>
      <c r="L20" s="18">
        <v>16.082999999999998</v>
      </c>
    </row>
    <row r="21" spans="1:12">
      <c r="A21" s="16" t="s">
        <v>16</v>
      </c>
      <c r="B21" s="51" t="s">
        <v>114</v>
      </c>
      <c r="C21" s="51" t="s">
        <v>114</v>
      </c>
      <c r="D21" s="51" t="s">
        <v>114</v>
      </c>
      <c r="E21" s="51" t="s">
        <v>114</v>
      </c>
      <c r="F21" s="86">
        <v>5.0019999999999998</v>
      </c>
      <c r="G21" s="4">
        <v>7.4349999999999996</v>
      </c>
      <c r="H21" s="51">
        <v>4.6150000000000002</v>
      </c>
      <c r="I21" s="4">
        <v>15.061</v>
      </c>
      <c r="J21" s="42">
        <v>27.997</v>
      </c>
      <c r="K21" s="2">
        <v>31.843</v>
      </c>
      <c r="L21" s="18">
        <v>22.137</v>
      </c>
    </row>
    <row r="22" spans="1:12">
      <c r="A22" s="16" t="s">
        <v>17</v>
      </c>
      <c r="B22" s="51" t="s">
        <v>114</v>
      </c>
      <c r="C22" s="51" t="s">
        <v>114</v>
      </c>
      <c r="D22" s="51" t="s">
        <v>114</v>
      </c>
      <c r="E22" s="51" t="s">
        <v>114</v>
      </c>
      <c r="F22" s="2">
        <v>12.49</v>
      </c>
      <c r="G22" s="2">
        <v>28.236999999999998</v>
      </c>
      <c r="H22" s="92">
        <v>14.323</v>
      </c>
      <c r="I22" s="2">
        <v>7.0259999999999998</v>
      </c>
      <c r="J22" s="2">
        <v>36.877000000000002</v>
      </c>
      <c r="K22" s="4">
        <v>44.543999999999997</v>
      </c>
      <c r="L22" s="18"/>
    </row>
    <row r="23" spans="1:12">
      <c r="A23" s="16" t="s">
        <v>18</v>
      </c>
      <c r="B23" s="51" t="s">
        <v>114</v>
      </c>
      <c r="C23" s="51" t="s">
        <v>114</v>
      </c>
      <c r="D23" s="51" t="s">
        <v>114</v>
      </c>
      <c r="E23" s="51" t="s">
        <v>114</v>
      </c>
      <c r="F23" s="2">
        <v>15.401</v>
      </c>
      <c r="G23" s="2">
        <v>18.739000000000001</v>
      </c>
      <c r="H23" s="47">
        <v>8.3960000000000008</v>
      </c>
      <c r="I23" s="2">
        <v>8.9789999999999992</v>
      </c>
      <c r="J23" s="2">
        <v>22.923999999999999</v>
      </c>
      <c r="K23" s="60">
        <v>52.210999999999999</v>
      </c>
      <c r="L23" s="18"/>
    </row>
    <row r="24" spans="1:12">
      <c r="A24" s="16" t="s">
        <v>19</v>
      </c>
      <c r="B24" s="51" t="s">
        <v>114</v>
      </c>
      <c r="C24" s="51" t="s">
        <v>114</v>
      </c>
      <c r="D24" s="51" t="s">
        <v>114</v>
      </c>
      <c r="E24" s="51" t="s">
        <v>114</v>
      </c>
      <c r="F24" s="97">
        <v>24.094999999999999</v>
      </c>
      <c r="G24" s="4">
        <v>45.835000000000001</v>
      </c>
      <c r="H24" s="98">
        <v>22.835000000000001</v>
      </c>
      <c r="I24" s="47">
        <v>23.943000000000001</v>
      </c>
      <c r="J24" s="2">
        <v>40.195</v>
      </c>
      <c r="K24" s="60">
        <v>107.566</v>
      </c>
      <c r="L24" s="18"/>
    </row>
    <row r="25" spans="1:12">
      <c r="A25" s="61" t="s">
        <v>138</v>
      </c>
      <c r="B25" s="2">
        <f>SUM(B13:B24)</f>
        <v>10.321</v>
      </c>
      <c r="C25" s="2">
        <f>SUM(C13:C24)</f>
        <v>1.0660000000000001</v>
      </c>
      <c r="D25" s="2">
        <f>SUM(D13:D24)</f>
        <v>6.47</v>
      </c>
      <c r="E25" s="1" t="s">
        <v>34</v>
      </c>
      <c r="F25" s="2">
        <f>SUM(F13:F24)</f>
        <v>141.09199999999998</v>
      </c>
      <c r="G25" s="2">
        <f t="shared" ref="G25:L25" si="0">SUM(G13:G24)</f>
        <v>242.27600000000001</v>
      </c>
      <c r="H25" s="2">
        <f t="shared" si="0"/>
        <v>75.615000000000009</v>
      </c>
      <c r="I25" s="2">
        <f t="shared" si="0"/>
        <v>117.55899999999998</v>
      </c>
      <c r="J25" s="2">
        <f t="shared" si="0"/>
        <v>414.92399999999998</v>
      </c>
      <c r="K25" s="2">
        <f t="shared" si="0"/>
        <v>585.84</v>
      </c>
      <c r="L25" s="2">
        <f t="shared" si="0"/>
        <v>91.614000000000004</v>
      </c>
    </row>
    <row r="26" spans="1:12" ht="30.75" customHeight="1">
      <c r="A26" s="89" t="s">
        <v>139</v>
      </c>
      <c r="B26" s="51" t="s">
        <v>114</v>
      </c>
      <c r="C26" s="51" t="s">
        <v>114</v>
      </c>
      <c r="D26" s="51" t="s">
        <v>114</v>
      </c>
      <c r="E26" s="51" t="s">
        <v>114</v>
      </c>
      <c r="F26" s="2">
        <f>AVERAGE(F13:F24)</f>
        <v>11.757666666666665</v>
      </c>
      <c r="G26" s="2">
        <f t="shared" ref="G26:L26" si="1">AVERAGE(G13:G24)</f>
        <v>20.189666666666668</v>
      </c>
      <c r="H26" s="2">
        <f t="shared" si="1"/>
        <v>6.3012500000000005</v>
      </c>
      <c r="I26" s="2">
        <f t="shared" si="1"/>
        <v>9.7965833333333325</v>
      </c>
      <c r="J26" s="2">
        <f t="shared" si="1"/>
        <v>34.576999999999998</v>
      </c>
      <c r="K26" s="2">
        <f t="shared" si="1"/>
        <v>48.82</v>
      </c>
      <c r="L26" s="2">
        <f t="shared" si="1"/>
        <v>18.322800000000001</v>
      </c>
    </row>
    <row r="27" spans="1:12">
      <c r="A27" s="61" t="s">
        <v>140</v>
      </c>
      <c r="B27" s="51" t="s">
        <v>114</v>
      </c>
      <c r="C27" s="51" t="s">
        <v>114</v>
      </c>
      <c r="D27" s="51" t="s">
        <v>114</v>
      </c>
      <c r="E27" s="51" t="s">
        <v>114</v>
      </c>
      <c r="F27" s="2">
        <f>MEDIAN(F13:F24)</f>
        <v>9.3770000000000007</v>
      </c>
      <c r="G27" s="2">
        <f t="shared" ref="G27:L27" si="2">MEDIAN(G13:G24)</f>
        <v>15.6785</v>
      </c>
      <c r="H27" s="2">
        <f t="shared" si="2"/>
        <v>3.411</v>
      </c>
      <c r="I27" s="2">
        <f t="shared" si="2"/>
        <v>7.6440000000000001</v>
      </c>
      <c r="J27" s="2">
        <f t="shared" si="2"/>
        <v>34.042000000000002</v>
      </c>
      <c r="K27" s="2">
        <f t="shared" si="2"/>
        <v>38.704999999999998</v>
      </c>
      <c r="L27" s="2">
        <f t="shared" si="2"/>
        <v>18.248000000000001</v>
      </c>
    </row>
    <row r="28" spans="1:12">
      <c r="A28" s="61" t="s">
        <v>141</v>
      </c>
      <c r="B28" s="51">
        <f>MIN(B13:B24)</f>
        <v>0.89100000000000001</v>
      </c>
      <c r="C28" s="51">
        <f>MIN(C13:C24)</f>
        <v>1.0660000000000001</v>
      </c>
      <c r="D28" s="51" t="s">
        <v>114</v>
      </c>
      <c r="E28" s="51" t="s">
        <v>114</v>
      </c>
      <c r="F28" s="2">
        <f>MIN(F13:F24)</f>
        <v>1.849</v>
      </c>
      <c r="G28" s="2">
        <f t="shared" ref="G28:L28" si="3">MIN(G13:G24)</f>
        <v>5.782</v>
      </c>
      <c r="H28" s="2">
        <f t="shared" si="3"/>
        <v>1.702</v>
      </c>
      <c r="I28" s="2">
        <f t="shared" si="3"/>
        <v>4.4420000000000002</v>
      </c>
      <c r="J28" s="2">
        <f t="shared" si="3"/>
        <v>22.923999999999999</v>
      </c>
      <c r="K28" s="2">
        <f t="shared" si="3"/>
        <v>22.146000000000001</v>
      </c>
      <c r="L28" s="2">
        <f t="shared" si="3"/>
        <v>15.739000000000001</v>
      </c>
    </row>
    <row r="29" spans="1:12">
      <c r="A29" s="61" t="s">
        <v>142</v>
      </c>
      <c r="B29" s="2">
        <f>MAX(B13:B24)</f>
        <v>9.43</v>
      </c>
      <c r="C29" s="2">
        <f>MAX(C13:C24)</f>
        <v>1.0660000000000001</v>
      </c>
      <c r="D29" s="2">
        <f>MAX(D13:D24)</f>
        <v>6.47</v>
      </c>
      <c r="E29" s="51" t="s">
        <v>114</v>
      </c>
      <c r="F29" s="2">
        <f>MAX(F13:F24)</f>
        <v>36.451999999999998</v>
      </c>
      <c r="G29" s="2">
        <f t="shared" ref="G29:L29" si="4">MAX(G13:G24)</f>
        <v>49.860999999999997</v>
      </c>
      <c r="H29" s="2">
        <f t="shared" si="4"/>
        <v>22.835000000000001</v>
      </c>
      <c r="I29" s="2">
        <f t="shared" si="4"/>
        <v>23.943000000000001</v>
      </c>
      <c r="J29" s="2">
        <f t="shared" si="4"/>
        <v>44.01</v>
      </c>
      <c r="K29" s="2">
        <f t="shared" si="4"/>
        <v>107.566</v>
      </c>
      <c r="L29" s="2">
        <f t="shared" si="4"/>
        <v>22.137</v>
      </c>
    </row>
    <row r="30" spans="1:12">
      <c r="A30" s="61" t="s">
        <v>143</v>
      </c>
      <c r="B30" s="2"/>
      <c r="C30" s="2"/>
      <c r="D30" s="2"/>
      <c r="E30" s="2"/>
      <c r="F30" s="60">
        <v>12</v>
      </c>
      <c r="G30" s="60">
        <v>28</v>
      </c>
      <c r="H30" s="60">
        <v>6</v>
      </c>
      <c r="I30" s="60">
        <v>2</v>
      </c>
      <c r="J30" s="60">
        <v>1</v>
      </c>
      <c r="K30" s="60">
        <v>93</v>
      </c>
      <c r="L30" s="62">
        <v>7</v>
      </c>
    </row>
    <row r="31" spans="1:12" ht="13.5" thickBot="1">
      <c r="A31" s="59" t="s">
        <v>144</v>
      </c>
      <c r="B31" s="20"/>
      <c r="C31" s="20"/>
      <c r="D31" s="20"/>
      <c r="E31" s="20"/>
      <c r="F31" s="31">
        <v>12</v>
      </c>
      <c r="G31" s="31">
        <v>28</v>
      </c>
      <c r="H31" s="57">
        <v>6</v>
      </c>
      <c r="I31" s="57">
        <v>2</v>
      </c>
      <c r="J31" s="57"/>
      <c r="K31" s="57">
        <v>75</v>
      </c>
      <c r="L31" s="63">
        <v>2</v>
      </c>
    </row>
    <row r="32" spans="1:12">
      <c r="B32" s="8"/>
      <c r="C32" s="11"/>
      <c r="D32" s="11"/>
      <c r="E32" s="11"/>
      <c r="F32" s="11"/>
      <c r="G32" s="11"/>
      <c r="H32" s="11"/>
      <c r="I32" s="11"/>
    </row>
    <row r="33" spans="1:11" ht="15.75">
      <c r="A33" s="172" t="s">
        <v>145</v>
      </c>
      <c r="B33" s="201"/>
      <c r="C33" s="201"/>
      <c r="D33" s="201"/>
      <c r="E33" s="201"/>
      <c r="F33" s="201"/>
      <c r="G33" s="201"/>
      <c r="H33" s="201"/>
      <c r="I33" s="201"/>
    </row>
    <row r="34" spans="1:11">
      <c r="A34" s="172" t="s">
        <v>146</v>
      </c>
      <c r="B34" s="201"/>
      <c r="C34" s="201"/>
      <c r="D34" s="201"/>
      <c r="E34" s="201"/>
      <c r="F34" s="201"/>
      <c r="G34" s="201"/>
      <c r="H34" s="201"/>
      <c r="I34" s="201"/>
    </row>
    <row r="35" spans="1:11" ht="15.75">
      <c r="A35" s="172" t="s">
        <v>147</v>
      </c>
      <c r="B35" s="201"/>
      <c r="C35" s="201"/>
      <c r="D35" s="201"/>
      <c r="E35" s="201"/>
      <c r="F35" s="201"/>
      <c r="G35" s="201"/>
      <c r="H35" s="201"/>
      <c r="I35" s="201"/>
    </row>
    <row r="36" spans="1:11" ht="15.75">
      <c r="A36" s="173" t="s">
        <v>149</v>
      </c>
      <c r="B36" s="173"/>
      <c r="C36" s="173"/>
      <c r="D36" s="173"/>
      <c r="E36" s="173"/>
      <c r="F36" s="173"/>
      <c r="G36" s="173"/>
      <c r="H36" s="173"/>
      <c r="I36" s="173"/>
    </row>
    <row r="37" spans="1:11" ht="16.5" thickBot="1">
      <c r="A37" s="173" t="s">
        <v>148</v>
      </c>
      <c r="B37" s="173"/>
      <c r="C37" s="173"/>
      <c r="D37" s="173"/>
      <c r="E37" s="173"/>
      <c r="F37" s="173"/>
      <c r="G37" s="173"/>
      <c r="H37" s="173"/>
      <c r="I37" s="173"/>
    </row>
    <row r="38" spans="1:11" ht="26.25" customHeight="1">
      <c r="A38" s="192" t="s">
        <v>150</v>
      </c>
      <c r="B38" s="193"/>
      <c r="C38" s="193"/>
      <c r="D38" s="193"/>
      <c r="E38" s="193"/>
      <c r="F38" s="193"/>
      <c r="G38" s="193"/>
      <c r="H38" s="193"/>
      <c r="I38" s="194"/>
    </row>
    <row r="39" spans="1:11">
      <c r="A39" s="195" t="s">
        <v>125</v>
      </c>
      <c r="B39" s="163" t="s">
        <v>131</v>
      </c>
      <c r="C39" s="164"/>
      <c r="D39" s="164"/>
      <c r="E39" s="164"/>
      <c r="F39" s="164"/>
      <c r="G39" s="164"/>
      <c r="H39" s="164"/>
      <c r="I39" s="199"/>
    </row>
    <row r="40" spans="1:11" ht="91.5">
      <c r="A40" s="178"/>
      <c r="B40" s="68" t="s">
        <v>133</v>
      </c>
      <c r="C40" s="68" t="s">
        <v>134</v>
      </c>
      <c r="D40" s="68" t="s">
        <v>151</v>
      </c>
      <c r="E40" s="68" t="s">
        <v>152</v>
      </c>
      <c r="F40" s="68" t="s">
        <v>153</v>
      </c>
      <c r="G40" s="68" t="s">
        <v>136</v>
      </c>
      <c r="H40" s="68" t="s">
        <v>154</v>
      </c>
      <c r="I40" s="90" t="s">
        <v>155</v>
      </c>
      <c r="K40" s="66"/>
    </row>
    <row r="41" spans="1:11">
      <c r="A41" s="16" t="s">
        <v>8</v>
      </c>
      <c r="B41" s="2">
        <v>51.45</v>
      </c>
      <c r="C41" s="2">
        <v>47.74</v>
      </c>
      <c r="D41" s="3">
        <v>42.06</v>
      </c>
      <c r="E41" s="4">
        <v>42.31</v>
      </c>
      <c r="F41" s="4">
        <v>44.31</v>
      </c>
      <c r="G41" s="2">
        <v>36.58</v>
      </c>
      <c r="H41" s="4">
        <v>93.58</v>
      </c>
      <c r="I41" s="24">
        <v>37.590000000000003</v>
      </c>
    </row>
    <row r="42" spans="1:11">
      <c r="A42" s="16" t="s">
        <v>9</v>
      </c>
      <c r="B42" s="1" t="s">
        <v>34</v>
      </c>
      <c r="C42" s="1" t="s">
        <v>34</v>
      </c>
      <c r="D42" s="1" t="s">
        <v>34</v>
      </c>
      <c r="E42" s="1" t="s">
        <v>34</v>
      </c>
      <c r="F42" s="1" t="s">
        <v>34</v>
      </c>
      <c r="G42" s="1" t="s">
        <v>34</v>
      </c>
      <c r="H42" s="1" t="s">
        <v>34</v>
      </c>
      <c r="I42" s="17" t="s">
        <v>34</v>
      </c>
    </row>
    <row r="43" spans="1:11">
      <c r="A43" s="16" t="s">
        <v>10</v>
      </c>
      <c r="B43" s="82">
        <v>108.25</v>
      </c>
      <c r="C43" s="2">
        <v>125.36</v>
      </c>
      <c r="D43" s="3">
        <v>88.74</v>
      </c>
      <c r="E43" s="4">
        <v>118.02</v>
      </c>
      <c r="F43" s="4">
        <v>136.11000000000001</v>
      </c>
      <c r="G43" s="4">
        <v>108.19</v>
      </c>
      <c r="H43" s="4">
        <v>102</v>
      </c>
      <c r="I43" s="24">
        <v>107.99</v>
      </c>
    </row>
    <row r="44" spans="1:11">
      <c r="A44" s="16" t="s">
        <v>11</v>
      </c>
      <c r="B44" s="2">
        <v>274.36</v>
      </c>
      <c r="C44" s="2">
        <v>155.13</v>
      </c>
      <c r="D44" s="3">
        <v>379.99</v>
      </c>
      <c r="E44" s="4">
        <v>209.03</v>
      </c>
      <c r="F44" s="2">
        <v>290.73</v>
      </c>
      <c r="G44" s="2">
        <v>421.82</v>
      </c>
      <c r="H44" s="4">
        <v>257.85000000000002</v>
      </c>
      <c r="I44" s="24">
        <v>234.52</v>
      </c>
    </row>
    <row r="45" spans="1:11">
      <c r="A45" s="16" t="s">
        <v>12</v>
      </c>
      <c r="B45" s="2">
        <v>254.45</v>
      </c>
      <c r="C45" s="2">
        <v>355.09</v>
      </c>
      <c r="D45" s="3">
        <v>354.77</v>
      </c>
      <c r="E45" s="4">
        <v>394.29</v>
      </c>
      <c r="F45" s="4">
        <v>333.49</v>
      </c>
      <c r="G45" s="2">
        <v>166.22</v>
      </c>
      <c r="H45" s="4">
        <v>356.09</v>
      </c>
      <c r="I45" s="24">
        <v>446.32</v>
      </c>
    </row>
    <row r="46" spans="1:11">
      <c r="A46" s="16" t="s">
        <v>13</v>
      </c>
      <c r="B46" s="2">
        <v>287.33999999999997</v>
      </c>
      <c r="C46" s="4">
        <v>333.69</v>
      </c>
      <c r="D46" s="55">
        <v>410</v>
      </c>
      <c r="E46" s="4">
        <v>278.14999999999998</v>
      </c>
      <c r="F46" s="4">
        <v>402.78</v>
      </c>
      <c r="G46" s="60">
        <v>467.99</v>
      </c>
      <c r="H46" s="4">
        <v>248.61</v>
      </c>
      <c r="I46" s="24">
        <v>313.91000000000003</v>
      </c>
    </row>
    <row r="47" spans="1:11">
      <c r="A47" s="16" t="s">
        <v>14</v>
      </c>
      <c r="B47" s="85">
        <v>276.23</v>
      </c>
      <c r="C47" s="85">
        <v>141.99</v>
      </c>
      <c r="D47" s="1" t="s">
        <v>34</v>
      </c>
      <c r="E47" s="1" t="s">
        <v>34</v>
      </c>
      <c r="F47" s="1" t="s">
        <v>34</v>
      </c>
      <c r="G47" s="1" t="s">
        <v>34</v>
      </c>
      <c r="H47" s="1" t="s">
        <v>34</v>
      </c>
      <c r="I47" s="17" t="s">
        <v>34</v>
      </c>
    </row>
    <row r="48" spans="1:11">
      <c r="A48" s="16" t="s">
        <v>15</v>
      </c>
      <c r="B48" s="74">
        <v>112.6</v>
      </c>
      <c r="C48" s="74">
        <v>147.87</v>
      </c>
      <c r="D48" s="74">
        <v>225.29</v>
      </c>
      <c r="E48" s="74">
        <v>105.59</v>
      </c>
      <c r="F48" s="74">
        <v>176.5</v>
      </c>
      <c r="G48" s="74">
        <v>169.68</v>
      </c>
      <c r="H48" s="74">
        <v>182.04</v>
      </c>
      <c r="I48" s="75">
        <v>217.37</v>
      </c>
    </row>
    <row r="49" spans="1:11">
      <c r="A49" s="16" t="s">
        <v>16</v>
      </c>
      <c r="B49" s="51">
        <v>352.65</v>
      </c>
      <c r="C49" s="51">
        <v>137.56</v>
      </c>
      <c r="D49" s="51">
        <v>195.79</v>
      </c>
      <c r="E49" s="51">
        <v>250.07</v>
      </c>
      <c r="F49" s="51">
        <v>171.21</v>
      </c>
      <c r="G49" s="51">
        <v>378.96</v>
      </c>
      <c r="H49" s="51">
        <v>341.04</v>
      </c>
      <c r="I49" s="53">
        <v>121.07</v>
      </c>
    </row>
    <row r="50" spans="1:11">
      <c r="A50" s="16" t="s">
        <v>17</v>
      </c>
      <c r="B50" s="69">
        <v>176.8</v>
      </c>
      <c r="C50" s="2">
        <v>206.5</v>
      </c>
      <c r="D50" s="93">
        <v>128.13</v>
      </c>
      <c r="E50" s="94">
        <v>91.65</v>
      </c>
      <c r="F50" s="94">
        <v>123.57</v>
      </c>
      <c r="G50" s="95">
        <v>124.48</v>
      </c>
      <c r="H50" s="94">
        <v>221.98</v>
      </c>
      <c r="I50" s="96">
        <v>382.76</v>
      </c>
    </row>
    <row r="51" spans="1:11">
      <c r="A51" s="16" t="s">
        <v>18</v>
      </c>
      <c r="B51" s="2">
        <v>154.82</v>
      </c>
      <c r="C51" s="2">
        <v>257.36</v>
      </c>
      <c r="D51" s="2">
        <v>212.89</v>
      </c>
      <c r="E51" s="2">
        <v>140.38</v>
      </c>
      <c r="F51" s="2">
        <v>196.17</v>
      </c>
      <c r="G51" s="52">
        <v>198.86</v>
      </c>
      <c r="H51" s="2">
        <v>262.2</v>
      </c>
      <c r="I51" s="18">
        <v>259.68</v>
      </c>
      <c r="K51" t="s">
        <v>107</v>
      </c>
    </row>
    <row r="52" spans="1:11">
      <c r="A52" s="16" t="s">
        <v>19</v>
      </c>
      <c r="B52" s="85">
        <v>194.74</v>
      </c>
      <c r="C52" s="73">
        <v>211.96</v>
      </c>
      <c r="D52" s="73">
        <v>208.06</v>
      </c>
      <c r="E52" s="73">
        <v>199.8</v>
      </c>
      <c r="F52" s="73">
        <v>186.13</v>
      </c>
      <c r="G52" s="73">
        <v>159.9</v>
      </c>
      <c r="H52" s="73">
        <v>184.8</v>
      </c>
      <c r="I52" s="76">
        <v>171.09</v>
      </c>
    </row>
    <row r="53" spans="1:11">
      <c r="A53" s="61" t="s">
        <v>156</v>
      </c>
      <c r="B53" s="2">
        <f>SUM(B41:B52)</f>
        <v>2243.6899999999996</v>
      </c>
      <c r="C53" s="2">
        <f t="shared" ref="C53:I53" si="5">SUM(C41:C52)</f>
        <v>2120.25</v>
      </c>
      <c r="D53" s="2">
        <f t="shared" si="5"/>
        <v>2245.7199999999998</v>
      </c>
      <c r="E53" s="2">
        <f t="shared" si="5"/>
        <v>1829.2900000000002</v>
      </c>
      <c r="F53" s="2">
        <f t="shared" si="5"/>
        <v>2061</v>
      </c>
      <c r="G53" s="2">
        <f t="shared" si="5"/>
        <v>2232.6800000000003</v>
      </c>
      <c r="H53" s="2">
        <f t="shared" si="5"/>
        <v>2250.19</v>
      </c>
      <c r="I53" s="2">
        <f t="shared" si="5"/>
        <v>2292.3000000000002</v>
      </c>
    </row>
    <row r="54" spans="1:11" ht="24" customHeight="1">
      <c r="A54" s="89" t="s">
        <v>139</v>
      </c>
      <c r="B54" s="60">
        <f>AVERAGE(B41:B52)</f>
        <v>203.97181818181815</v>
      </c>
      <c r="C54" s="2">
        <f t="shared" ref="C54:I54" si="6">AVERAGE(C41:C52)</f>
        <v>192.75</v>
      </c>
      <c r="D54" s="60">
        <f t="shared" si="6"/>
        <v>224.57199999999997</v>
      </c>
      <c r="E54" s="2">
        <f t="shared" si="6"/>
        <v>182.92900000000003</v>
      </c>
      <c r="F54" s="60">
        <f t="shared" si="6"/>
        <v>206.1</v>
      </c>
      <c r="G54" s="60">
        <f t="shared" si="6"/>
        <v>223.26800000000003</v>
      </c>
      <c r="H54" s="60">
        <f t="shared" si="6"/>
        <v>225.01900000000001</v>
      </c>
      <c r="I54" s="60">
        <f t="shared" si="6"/>
        <v>229.23000000000002</v>
      </c>
    </row>
    <row r="55" spans="1:11">
      <c r="A55" s="61" t="s">
        <v>140</v>
      </c>
      <c r="B55" s="2">
        <f>MEDIAN(B41:B52)</f>
        <v>194.74</v>
      </c>
      <c r="C55" s="2">
        <f t="shared" ref="C55:I55" si="7">MEDIAN(C41:C52)</f>
        <v>155.13</v>
      </c>
      <c r="D55" s="2">
        <f t="shared" si="7"/>
        <v>210.47499999999999</v>
      </c>
      <c r="E55" s="2">
        <f t="shared" si="7"/>
        <v>170.09</v>
      </c>
      <c r="F55" s="2">
        <f t="shared" si="7"/>
        <v>181.315</v>
      </c>
      <c r="G55" s="2">
        <f t="shared" si="7"/>
        <v>167.95</v>
      </c>
      <c r="H55" s="2">
        <f t="shared" si="7"/>
        <v>235.29500000000002</v>
      </c>
      <c r="I55" s="2">
        <f t="shared" si="7"/>
        <v>225.94499999999999</v>
      </c>
    </row>
    <row r="56" spans="1:11">
      <c r="A56" s="61" t="s">
        <v>141</v>
      </c>
      <c r="B56" s="51">
        <f>MIN(B41:B52)</f>
        <v>51.45</v>
      </c>
      <c r="C56" s="51">
        <f t="shared" ref="C56:H56" si="8">MIN(C41:C52)</f>
        <v>47.74</v>
      </c>
      <c r="D56" s="51">
        <f t="shared" si="8"/>
        <v>42.06</v>
      </c>
      <c r="E56" s="51">
        <f t="shared" si="8"/>
        <v>42.31</v>
      </c>
      <c r="F56" s="51">
        <f t="shared" si="8"/>
        <v>44.31</v>
      </c>
      <c r="G56" s="51">
        <f t="shared" si="8"/>
        <v>36.58</v>
      </c>
      <c r="H56" s="51">
        <f t="shared" si="8"/>
        <v>93.58</v>
      </c>
      <c r="I56" s="51">
        <f>MIN(I41:I52)</f>
        <v>37.590000000000003</v>
      </c>
    </row>
    <row r="57" spans="1:11" ht="13.5" thickBot="1">
      <c r="A57" s="91" t="s">
        <v>142</v>
      </c>
      <c r="B57" s="38">
        <f>MAX(B41:B52)</f>
        <v>352.65</v>
      </c>
      <c r="C57" s="38">
        <f t="shared" ref="C57:I57" si="9">MAX(C41:C52)</f>
        <v>355.09</v>
      </c>
      <c r="D57" s="38">
        <f t="shared" si="9"/>
        <v>410</v>
      </c>
      <c r="E57" s="38">
        <f t="shared" si="9"/>
        <v>394.29</v>
      </c>
      <c r="F57" s="38">
        <f t="shared" si="9"/>
        <v>402.78</v>
      </c>
      <c r="G57" s="38">
        <f t="shared" si="9"/>
        <v>467.99</v>
      </c>
      <c r="H57" s="38">
        <f>MAX(H41:H52)</f>
        <v>356.09</v>
      </c>
      <c r="I57" s="38">
        <f t="shared" si="9"/>
        <v>446.32</v>
      </c>
    </row>
    <row r="58" spans="1:11">
      <c r="A58" s="11"/>
      <c r="B58" s="78"/>
      <c r="C58" s="11"/>
      <c r="D58" s="11"/>
      <c r="E58" s="11"/>
      <c r="F58" s="11"/>
      <c r="G58" s="11"/>
      <c r="H58" s="11"/>
      <c r="I58" s="11"/>
    </row>
    <row r="59" spans="1:11" ht="14.25">
      <c r="A59" s="25" t="s">
        <v>157</v>
      </c>
      <c r="B59" s="32"/>
      <c r="C59" s="25"/>
      <c r="D59" s="25"/>
      <c r="E59" s="14"/>
      <c r="F59" s="14"/>
    </row>
    <row r="60" spans="1:11" ht="14.25">
      <c r="A60" s="32" t="s">
        <v>158</v>
      </c>
      <c r="B60" s="43"/>
      <c r="C60" s="32"/>
      <c r="D60" s="32"/>
    </row>
    <row r="61" spans="1:11">
      <c r="A61" s="170" t="s">
        <v>159</v>
      </c>
      <c r="B61" s="170"/>
      <c r="C61" s="170"/>
      <c r="D61" s="170"/>
      <c r="E61" s="170"/>
      <c r="F61" s="170"/>
    </row>
  </sheetData>
  <mergeCells count="22">
    <mergeCell ref="A61:F61"/>
    <mergeCell ref="F10:I10"/>
    <mergeCell ref="B11:E11"/>
    <mergeCell ref="F11:I11"/>
    <mergeCell ref="A33:I33"/>
    <mergeCell ref="B10:E10"/>
    <mergeCell ref="A37:I37"/>
    <mergeCell ref="A35:I35"/>
    <mergeCell ref="A34:I34"/>
    <mergeCell ref="B39:I39"/>
    <mergeCell ref="A38:I38"/>
    <mergeCell ref="A39:A40"/>
    <mergeCell ref="A36:I36"/>
    <mergeCell ref="A1:I1"/>
    <mergeCell ref="A3:I5"/>
    <mergeCell ref="A8:A12"/>
    <mergeCell ref="B9:E9"/>
    <mergeCell ref="F9:I9"/>
    <mergeCell ref="A7:L7"/>
    <mergeCell ref="B8:L8"/>
    <mergeCell ref="L9:L10"/>
    <mergeCell ref="K9:K10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6"/>
  <sheetViews>
    <sheetView topLeftCell="A13" workbookViewId="0">
      <selection activeCell="B23" sqref="B23"/>
    </sheetView>
  </sheetViews>
  <sheetFormatPr defaultRowHeight="12.75"/>
  <cols>
    <col min="1" max="1" width="24" customWidth="1"/>
    <col min="3" max="3" width="6.85546875" customWidth="1"/>
    <col min="4" max="4" width="8.140625" customWidth="1"/>
    <col min="5" max="5" width="8" customWidth="1"/>
    <col min="7" max="7" width="14.42578125" customWidth="1"/>
    <col min="9" max="9" width="9" customWidth="1"/>
    <col min="10" max="10" width="19.42578125" customWidth="1"/>
    <col min="11" max="11" width="15.42578125" customWidth="1"/>
  </cols>
  <sheetData>
    <row r="1" spans="1:11" ht="12.75" customHeight="1">
      <c r="A1" s="205" t="s">
        <v>98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1">
      <c r="A2" s="205"/>
      <c r="B2" s="205"/>
      <c r="C2" s="205"/>
      <c r="D2" s="205"/>
      <c r="E2" s="205"/>
      <c r="F2" s="205"/>
      <c r="G2" s="205"/>
      <c r="H2" s="205"/>
      <c r="I2" s="205"/>
      <c r="J2" s="205"/>
    </row>
    <row r="4" spans="1:11" ht="15.75">
      <c r="A4" s="149" t="s">
        <v>110</v>
      </c>
      <c r="B4" s="150"/>
      <c r="C4" s="150"/>
      <c r="D4" s="150"/>
      <c r="E4" s="150"/>
      <c r="F4" s="150"/>
      <c r="G4" s="150"/>
      <c r="H4" s="150"/>
      <c r="I4" s="150"/>
    </row>
    <row r="6" spans="1:11">
      <c r="A6" s="151" t="s">
        <v>47</v>
      </c>
      <c r="B6" s="152"/>
      <c r="C6" s="152"/>
      <c r="D6" s="152"/>
      <c r="E6" s="152"/>
      <c r="F6" s="152"/>
      <c r="G6" s="152"/>
      <c r="H6" s="152"/>
      <c r="I6" s="152"/>
    </row>
    <row r="7" spans="1:11">
      <c r="A7" s="152"/>
      <c r="B7" s="152"/>
      <c r="C7" s="152"/>
      <c r="D7" s="152"/>
      <c r="E7" s="152"/>
      <c r="F7" s="152"/>
      <c r="G7" s="152"/>
      <c r="H7" s="152"/>
      <c r="I7" s="152"/>
    </row>
    <row r="8" spans="1:11">
      <c r="A8" s="152"/>
      <c r="B8" s="152"/>
      <c r="C8" s="152"/>
      <c r="D8" s="152"/>
      <c r="E8" s="152"/>
      <c r="F8" s="152"/>
      <c r="G8" s="152"/>
      <c r="H8" s="152"/>
      <c r="I8" s="152"/>
    </row>
    <row r="10" spans="1:11">
      <c r="A10" s="11"/>
      <c r="B10" s="11"/>
      <c r="C10" s="11"/>
      <c r="D10" s="11"/>
      <c r="E10" s="11"/>
      <c r="F10" s="11"/>
      <c r="G10" s="11"/>
      <c r="H10" s="11"/>
      <c r="I10" s="11"/>
    </row>
    <row r="11" spans="1:11">
      <c r="A11" s="212"/>
      <c r="B11" s="212"/>
      <c r="C11" s="212"/>
      <c r="D11" s="212"/>
      <c r="E11" s="212"/>
      <c r="F11" s="212"/>
      <c r="G11" s="212"/>
      <c r="H11" s="212"/>
      <c r="I11" s="212"/>
    </row>
    <row r="12" spans="1:11" ht="13.5" thickBot="1">
      <c r="A12" s="7"/>
      <c r="B12" s="11"/>
      <c r="C12" s="11"/>
      <c r="D12" s="11"/>
      <c r="E12" s="11"/>
      <c r="F12" s="11"/>
      <c r="G12" s="11"/>
      <c r="H12" s="11"/>
      <c r="I12" s="11"/>
    </row>
    <row r="13" spans="1:11">
      <c r="A13" s="206" t="s">
        <v>112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8"/>
    </row>
    <row r="14" spans="1:11">
      <c r="A14" s="157" t="s">
        <v>0</v>
      </c>
      <c r="B14" s="164" t="s">
        <v>1</v>
      </c>
      <c r="C14" s="164"/>
      <c r="D14" s="164"/>
      <c r="E14" s="164"/>
      <c r="F14" s="164"/>
      <c r="G14" s="164"/>
      <c r="H14" s="164"/>
      <c r="I14" s="164"/>
      <c r="J14" s="164"/>
      <c r="K14" s="199"/>
    </row>
    <row r="15" spans="1:11" ht="63" customHeight="1">
      <c r="A15" s="157"/>
      <c r="B15" s="202" t="s">
        <v>115</v>
      </c>
      <c r="C15" s="203"/>
      <c r="D15" s="203"/>
      <c r="E15" s="204"/>
      <c r="F15" s="164" t="s">
        <v>4</v>
      </c>
      <c r="G15" s="164"/>
      <c r="H15" s="164"/>
      <c r="I15" s="164"/>
      <c r="J15" s="1" t="s">
        <v>102</v>
      </c>
      <c r="K15" s="213" t="s">
        <v>117</v>
      </c>
    </row>
    <row r="16" spans="1:11" ht="24" customHeight="1">
      <c r="A16" s="157"/>
      <c r="B16" s="163" t="s">
        <v>93</v>
      </c>
      <c r="C16" s="164"/>
      <c r="D16" s="164"/>
      <c r="E16" s="164"/>
      <c r="F16" s="161" t="s">
        <v>116</v>
      </c>
      <c r="G16" s="162"/>
      <c r="H16" s="162"/>
      <c r="I16" s="162"/>
      <c r="J16" s="1" t="s">
        <v>118</v>
      </c>
      <c r="K16" s="214"/>
    </row>
    <row r="17" spans="1:11" ht="12.75" customHeight="1">
      <c r="A17" s="157"/>
      <c r="B17" s="164" t="s">
        <v>5</v>
      </c>
      <c r="C17" s="164"/>
      <c r="D17" s="164"/>
      <c r="E17" s="164"/>
      <c r="F17" s="164" t="s">
        <v>5</v>
      </c>
      <c r="G17" s="164"/>
      <c r="H17" s="164"/>
      <c r="I17" s="164"/>
      <c r="J17" s="17" t="s">
        <v>5</v>
      </c>
      <c r="K17" s="17" t="s">
        <v>5</v>
      </c>
    </row>
    <row r="18" spans="1:11" ht="29.25" customHeight="1">
      <c r="A18" s="157"/>
      <c r="B18" s="1" t="s">
        <v>7</v>
      </c>
      <c r="C18" s="72" t="s">
        <v>63</v>
      </c>
      <c r="D18" s="56" t="s">
        <v>109</v>
      </c>
      <c r="E18" s="2" t="s">
        <v>32</v>
      </c>
      <c r="F18" s="1" t="s">
        <v>7</v>
      </c>
      <c r="G18" s="4" t="s">
        <v>63</v>
      </c>
      <c r="H18" s="56" t="s">
        <v>109</v>
      </c>
      <c r="I18" s="2" t="s">
        <v>32</v>
      </c>
      <c r="J18" s="2" t="s">
        <v>63</v>
      </c>
      <c r="K18" s="24" t="s">
        <v>76</v>
      </c>
    </row>
    <row r="19" spans="1:11">
      <c r="A19" s="16" t="s">
        <v>8</v>
      </c>
      <c r="B19" s="2">
        <v>3.8279999999999998</v>
      </c>
      <c r="C19" s="2">
        <v>4.3470000000000004</v>
      </c>
      <c r="D19" s="51" t="s">
        <v>119</v>
      </c>
      <c r="E19" s="51" t="s">
        <v>119</v>
      </c>
      <c r="F19" s="2">
        <v>14.058</v>
      </c>
      <c r="G19" s="2">
        <v>20.16</v>
      </c>
      <c r="H19" s="3">
        <v>19.114999999999998</v>
      </c>
      <c r="I19" s="2">
        <v>18.725000000000001</v>
      </c>
      <c r="J19" s="2">
        <v>23.065000000000001</v>
      </c>
      <c r="K19" s="67">
        <v>91.793000000000006</v>
      </c>
    </row>
    <row r="20" spans="1:11">
      <c r="A20" s="16" t="s">
        <v>9</v>
      </c>
      <c r="B20" s="47">
        <v>5.1360000000000001</v>
      </c>
      <c r="C20" s="2">
        <v>0.46600000000000003</v>
      </c>
      <c r="D20" s="2">
        <v>0.64700000000000002</v>
      </c>
      <c r="E20" s="2">
        <v>0.60499999999999998</v>
      </c>
      <c r="F20" s="2">
        <v>13.452999999999999</v>
      </c>
      <c r="G20" s="47">
        <v>17.152999999999999</v>
      </c>
      <c r="H20" s="3">
        <v>22.966999999999999</v>
      </c>
      <c r="I20" s="2">
        <v>22.417999999999999</v>
      </c>
      <c r="J20" s="2">
        <v>1.0409999999999999</v>
      </c>
      <c r="K20" s="67">
        <v>50.973999999999997</v>
      </c>
    </row>
    <row r="21" spans="1:11">
      <c r="A21" s="16" t="s">
        <v>10</v>
      </c>
      <c r="B21" s="2">
        <v>1.97</v>
      </c>
      <c r="C21" s="2">
        <v>1.4650000000000001</v>
      </c>
      <c r="D21" s="51" t="s">
        <v>114</v>
      </c>
      <c r="E21" s="51" t="s">
        <v>114</v>
      </c>
      <c r="F21" s="2">
        <v>9.1959999999999997</v>
      </c>
      <c r="G21" s="2">
        <v>7.6029999999999998</v>
      </c>
      <c r="H21" s="3">
        <v>9.3010000000000002</v>
      </c>
      <c r="I21" s="2">
        <v>8.1839999999999993</v>
      </c>
      <c r="J21" s="2">
        <v>15.53</v>
      </c>
      <c r="K21" s="53">
        <v>40.381</v>
      </c>
    </row>
    <row r="22" spans="1:11">
      <c r="A22" s="16" t="s">
        <v>11</v>
      </c>
      <c r="B22" s="2">
        <v>0.16900000000000001</v>
      </c>
      <c r="C22" s="51" t="s">
        <v>114</v>
      </c>
      <c r="D22" s="51" t="s">
        <v>114</v>
      </c>
      <c r="E22" s="51" t="s">
        <v>114</v>
      </c>
      <c r="F22" s="2">
        <v>5.282</v>
      </c>
      <c r="G22" s="2">
        <v>6.1719999999999997</v>
      </c>
      <c r="H22" s="3">
        <v>6.0330000000000004</v>
      </c>
      <c r="I22" s="2">
        <v>5.1120000000000001</v>
      </c>
      <c r="J22" s="2">
        <v>35.917999999999999</v>
      </c>
      <c r="K22" s="70">
        <v>34.448999999999998</v>
      </c>
    </row>
    <row r="23" spans="1:11">
      <c r="A23" s="16" t="s">
        <v>12</v>
      </c>
      <c r="B23" s="51" t="s">
        <v>114</v>
      </c>
      <c r="C23" s="51" t="s">
        <v>114</v>
      </c>
      <c r="D23" s="51" t="s">
        <v>114</v>
      </c>
      <c r="E23" s="51" t="s">
        <v>114</v>
      </c>
      <c r="F23" s="3">
        <v>2.7240000000000002</v>
      </c>
      <c r="G23" s="3">
        <v>6.0670000000000002</v>
      </c>
      <c r="H23" s="3">
        <v>5.5369999999999999</v>
      </c>
      <c r="I23" s="2">
        <v>3.827</v>
      </c>
      <c r="J23" s="2">
        <v>33.347000000000001</v>
      </c>
      <c r="K23" s="70">
        <v>29.05</v>
      </c>
    </row>
    <row r="24" spans="1:11">
      <c r="A24" s="16" t="s">
        <v>13</v>
      </c>
      <c r="B24" s="51">
        <v>0.68500000000000005</v>
      </c>
      <c r="C24" s="2">
        <v>2.6360000000000001</v>
      </c>
      <c r="D24" s="51">
        <v>0.86799999999999999</v>
      </c>
      <c r="E24" s="2">
        <v>4.2279999999999998</v>
      </c>
      <c r="F24" s="51">
        <v>1.9870000000000001</v>
      </c>
      <c r="G24" s="2">
        <v>5.8289999999999997</v>
      </c>
      <c r="H24" s="51">
        <v>0.89700000000000002</v>
      </c>
      <c r="I24" s="2">
        <v>4.99</v>
      </c>
      <c r="J24" s="2">
        <v>15.635</v>
      </c>
      <c r="K24" s="18">
        <v>28.227</v>
      </c>
    </row>
    <row r="25" spans="1:11">
      <c r="A25" s="16" t="s">
        <v>14</v>
      </c>
      <c r="B25" s="3">
        <v>2.1389999999999998</v>
      </c>
      <c r="C25" s="3">
        <v>4.5919999999999996</v>
      </c>
      <c r="D25" s="51" t="s">
        <v>114</v>
      </c>
      <c r="E25" s="3">
        <v>5.6529999999999996</v>
      </c>
      <c r="F25" s="51">
        <v>3.3780000000000001</v>
      </c>
      <c r="G25" s="51">
        <v>9.4819999999999993</v>
      </c>
      <c r="H25" s="51">
        <v>1.9450000000000001</v>
      </c>
      <c r="I25" s="51">
        <v>3.1509999999999998</v>
      </c>
      <c r="J25" s="2">
        <v>28.97</v>
      </c>
      <c r="K25" s="18">
        <v>29.2</v>
      </c>
    </row>
    <row r="26" spans="1:11">
      <c r="A26" s="16" t="s">
        <v>15</v>
      </c>
      <c r="B26" s="3">
        <v>4.5389999999999997</v>
      </c>
      <c r="C26" s="3">
        <v>5.9009999999999998</v>
      </c>
      <c r="D26" s="51" t="s">
        <v>114</v>
      </c>
      <c r="E26" s="51" t="s">
        <v>120</v>
      </c>
      <c r="F26" s="51">
        <v>6.165</v>
      </c>
      <c r="G26" s="2">
        <v>9.8729999999999993</v>
      </c>
      <c r="H26" s="51">
        <v>1.08</v>
      </c>
      <c r="I26" s="51">
        <v>3.734</v>
      </c>
      <c r="J26" s="2">
        <v>32.710999999999999</v>
      </c>
      <c r="K26" s="18">
        <v>31.254999999999999</v>
      </c>
    </row>
    <row r="27" spans="1:11">
      <c r="A27" s="16" t="s">
        <v>16</v>
      </c>
      <c r="B27" s="51" t="s">
        <v>114</v>
      </c>
      <c r="C27" s="51" t="s">
        <v>114</v>
      </c>
      <c r="D27" s="51" t="s">
        <v>114</v>
      </c>
      <c r="E27" s="51" t="s">
        <v>114</v>
      </c>
      <c r="F27" s="4">
        <v>10.029999999999999</v>
      </c>
      <c r="G27" s="4">
        <v>8.2919999999999998</v>
      </c>
      <c r="H27" s="51">
        <v>1.4810000000000001</v>
      </c>
      <c r="I27" s="4">
        <v>7.2160000000000002</v>
      </c>
      <c r="J27" s="42">
        <v>40.476999999999997</v>
      </c>
      <c r="K27" s="18">
        <v>27.954000000000001</v>
      </c>
    </row>
    <row r="28" spans="1:11">
      <c r="A28" s="16" t="s">
        <v>17</v>
      </c>
      <c r="B28" s="51" t="s">
        <v>114</v>
      </c>
      <c r="C28" s="51" t="s">
        <v>114</v>
      </c>
      <c r="D28" s="51" t="s">
        <v>114</v>
      </c>
      <c r="E28" s="51" t="s">
        <v>114</v>
      </c>
      <c r="F28" s="2">
        <v>20.231999999999999</v>
      </c>
      <c r="G28" s="2">
        <v>16.891999999999999</v>
      </c>
      <c r="H28" s="3">
        <v>14.749000000000001</v>
      </c>
      <c r="I28" s="2">
        <v>28.631</v>
      </c>
      <c r="J28" s="2">
        <v>47.021000000000001</v>
      </c>
      <c r="K28" s="62">
        <v>60.734999999999999</v>
      </c>
    </row>
    <row r="29" spans="1:11">
      <c r="A29" s="16" t="s">
        <v>18</v>
      </c>
      <c r="B29" s="51" t="s">
        <v>114</v>
      </c>
      <c r="C29" s="51" t="s">
        <v>114</v>
      </c>
      <c r="D29" s="51" t="s">
        <v>114</v>
      </c>
      <c r="E29" s="51" t="s">
        <v>114</v>
      </c>
      <c r="F29" s="2">
        <v>28.754999999999999</v>
      </c>
      <c r="G29" s="2">
        <v>27.547999999999998</v>
      </c>
      <c r="H29" s="47">
        <v>20.452000000000002</v>
      </c>
      <c r="I29" s="2">
        <v>25.699000000000002</v>
      </c>
      <c r="J29" s="2">
        <v>38.613999999999997</v>
      </c>
      <c r="K29" s="62">
        <v>57.661000000000001</v>
      </c>
    </row>
    <row r="30" spans="1:11">
      <c r="A30" s="16" t="s">
        <v>19</v>
      </c>
      <c r="B30" s="51" t="s">
        <v>114</v>
      </c>
      <c r="C30" s="51" t="s">
        <v>114</v>
      </c>
      <c r="D30" s="51" t="s">
        <v>114</v>
      </c>
      <c r="E30" s="51" t="s">
        <v>114</v>
      </c>
      <c r="F30" s="60">
        <v>78.301000000000002</v>
      </c>
      <c r="G30" s="60">
        <v>102.636</v>
      </c>
      <c r="H30" s="2">
        <v>40.218000000000004</v>
      </c>
      <c r="I30" s="47">
        <v>33.811999999999998</v>
      </c>
      <c r="J30" s="2">
        <v>55.584000000000003</v>
      </c>
      <c r="K30" s="62">
        <v>160.458</v>
      </c>
    </row>
    <row r="31" spans="1:11">
      <c r="A31" s="16" t="s">
        <v>20</v>
      </c>
      <c r="B31" s="2">
        <f>SUM(B19:B30)</f>
        <v>18.466000000000001</v>
      </c>
      <c r="C31" s="2">
        <f t="shared" ref="C31:K31" si="0">SUM(C19:C30)</f>
        <v>19.407</v>
      </c>
      <c r="D31" s="2">
        <f t="shared" si="0"/>
        <v>1.5150000000000001</v>
      </c>
      <c r="E31" s="2">
        <f t="shared" si="0"/>
        <v>10.486000000000001</v>
      </c>
      <c r="F31" s="2">
        <f t="shared" si="0"/>
        <v>193.56100000000001</v>
      </c>
      <c r="G31" s="2">
        <f t="shared" si="0"/>
        <v>237.70699999999999</v>
      </c>
      <c r="H31" s="2">
        <f t="shared" si="0"/>
        <v>143.77499999999998</v>
      </c>
      <c r="I31" s="2">
        <f t="shared" si="0"/>
        <v>165.49899999999997</v>
      </c>
      <c r="J31" s="2">
        <f t="shared" si="0"/>
        <v>367.91300000000001</v>
      </c>
      <c r="K31" s="18">
        <f t="shared" si="0"/>
        <v>642.13699999999994</v>
      </c>
    </row>
    <row r="32" spans="1:11">
      <c r="A32" s="16" t="s">
        <v>42</v>
      </c>
      <c r="B32" s="79">
        <v>1.5388329999999999</v>
      </c>
      <c r="C32" s="2">
        <v>1.6173</v>
      </c>
      <c r="D32" s="2">
        <v>0.12625</v>
      </c>
      <c r="E32" s="4">
        <v>0.87383</v>
      </c>
      <c r="F32" s="2">
        <f t="shared" ref="F32:K32" si="1">AVERAGE(F19:F30)</f>
        <v>16.130083333333335</v>
      </c>
      <c r="G32" s="2">
        <f t="shared" si="1"/>
        <v>19.808916666666665</v>
      </c>
      <c r="H32" s="2">
        <f t="shared" si="1"/>
        <v>11.981249999999998</v>
      </c>
      <c r="I32" s="2">
        <f t="shared" si="1"/>
        <v>13.79158333333333</v>
      </c>
      <c r="J32" s="2">
        <f>AVERAGE(J19:J30)</f>
        <v>30.659416666666669</v>
      </c>
      <c r="K32" s="62">
        <f t="shared" si="1"/>
        <v>53.511416666666662</v>
      </c>
    </row>
    <row r="33" spans="1:12">
      <c r="A33" s="16" t="s">
        <v>22</v>
      </c>
      <c r="B33" s="2">
        <v>0.42699999999999999</v>
      </c>
      <c r="C33" s="2">
        <v>0.23300000000000001</v>
      </c>
      <c r="D33" s="51" t="s">
        <v>114</v>
      </c>
      <c r="E33" s="51" t="s">
        <v>114</v>
      </c>
      <c r="F33" s="2">
        <f t="shared" ref="F33:K33" si="2">MEDIAN(F19:F30)</f>
        <v>9.6129999999999995</v>
      </c>
      <c r="G33" s="2">
        <f t="shared" si="2"/>
        <v>9.6774999999999984</v>
      </c>
      <c r="H33" s="2">
        <f t="shared" si="2"/>
        <v>7.6669999999999998</v>
      </c>
      <c r="I33" s="2">
        <f t="shared" si="2"/>
        <v>7.6999999999999993</v>
      </c>
      <c r="J33" s="2">
        <f t="shared" si="2"/>
        <v>33.028999999999996</v>
      </c>
      <c r="K33" s="18">
        <f t="shared" si="2"/>
        <v>37.414999999999999</v>
      </c>
    </row>
    <row r="34" spans="1:12">
      <c r="A34" s="16" t="s">
        <v>23</v>
      </c>
      <c r="B34" s="51">
        <v>0.16900000000000001</v>
      </c>
      <c r="C34" s="2">
        <v>0.46600000000000003</v>
      </c>
      <c r="D34" s="51" t="s">
        <v>119</v>
      </c>
      <c r="E34" s="51" t="s">
        <v>119</v>
      </c>
      <c r="F34" s="2">
        <f t="shared" ref="F34:K34" si="3">MIN(F19:F30)</f>
        <v>1.9870000000000001</v>
      </c>
      <c r="G34" s="2">
        <f t="shared" si="3"/>
        <v>5.8289999999999997</v>
      </c>
      <c r="H34" s="2">
        <f t="shared" si="3"/>
        <v>0.89700000000000002</v>
      </c>
      <c r="I34" s="2">
        <f t="shared" si="3"/>
        <v>3.1509999999999998</v>
      </c>
      <c r="J34" s="2">
        <f t="shared" si="3"/>
        <v>1.0409999999999999</v>
      </c>
      <c r="K34" s="18">
        <f t="shared" si="3"/>
        <v>27.954000000000001</v>
      </c>
    </row>
    <row r="35" spans="1:12">
      <c r="A35" s="16" t="s">
        <v>24</v>
      </c>
      <c r="B35" s="2">
        <f>MAX(B19:B30)</f>
        <v>5.1360000000000001</v>
      </c>
      <c r="C35" s="2">
        <f t="shared" ref="C35:K35" si="4">MAX(C19:C30)</f>
        <v>5.9009999999999998</v>
      </c>
      <c r="D35" s="2">
        <f t="shared" si="4"/>
        <v>0.86799999999999999</v>
      </c>
      <c r="E35" s="2">
        <f t="shared" si="4"/>
        <v>5.6529999999999996</v>
      </c>
      <c r="F35" s="2">
        <f t="shared" si="4"/>
        <v>78.301000000000002</v>
      </c>
      <c r="G35" s="2">
        <f t="shared" si="4"/>
        <v>102.636</v>
      </c>
      <c r="H35" s="2">
        <f t="shared" si="4"/>
        <v>40.218000000000004</v>
      </c>
      <c r="I35" s="2">
        <f t="shared" si="4"/>
        <v>33.811999999999998</v>
      </c>
      <c r="J35" s="2">
        <f t="shared" si="4"/>
        <v>55.584000000000003</v>
      </c>
      <c r="K35" s="18">
        <f t="shared" si="4"/>
        <v>160.458</v>
      </c>
      <c r="L35" s="11"/>
    </row>
    <row r="36" spans="1:12">
      <c r="A36" s="61" t="s">
        <v>78</v>
      </c>
      <c r="B36" s="2"/>
      <c r="C36" s="2"/>
      <c r="D36" s="2"/>
      <c r="E36" s="2"/>
      <c r="F36" s="48">
        <v>20</v>
      </c>
      <c r="G36" s="60">
        <v>30</v>
      </c>
      <c r="H36" s="60">
        <v>2</v>
      </c>
      <c r="I36" s="60">
        <v>6</v>
      </c>
      <c r="J36" s="60">
        <v>7</v>
      </c>
      <c r="K36" s="62">
        <v>107</v>
      </c>
    </row>
    <row r="37" spans="1:12" ht="13.5" thickBot="1">
      <c r="A37" s="59" t="s">
        <v>92</v>
      </c>
      <c r="B37" s="20"/>
      <c r="C37" s="20"/>
      <c r="D37" s="20"/>
      <c r="E37" s="20"/>
      <c r="F37" s="31">
        <v>20</v>
      </c>
      <c r="G37" s="57">
        <v>30</v>
      </c>
      <c r="H37" s="57">
        <v>2</v>
      </c>
      <c r="I37" s="57">
        <v>6</v>
      </c>
      <c r="J37" s="57"/>
      <c r="K37" s="63">
        <v>65</v>
      </c>
    </row>
    <row r="38" spans="1:12">
      <c r="B38" s="8"/>
      <c r="C38" s="11"/>
      <c r="D38" s="11"/>
      <c r="E38" s="11"/>
      <c r="F38" s="11"/>
      <c r="G38" s="11"/>
      <c r="H38" s="11"/>
      <c r="I38" s="11"/>
    </row>
    <row r="39" spans="1:12" ht="15.75">
      <c r="A39" s="201" t="s">
        <v>48</v>
      </c>
      <c r="B39" s="201"/>
      <c r="C39" s="201"/>
      <c r="D39" s="201"/>
      <c r="E39" s="201"/>
      <c r="F39" s="201"/>
      <c r="G39" s="201"/>
      <c r="H39" s="201"/>
      <c r="I39" s="201"/>
    </row>
    <row r="40" spans="1:12">
      <c r="A40" s="201" t="s">
        <v>49</v>
      </c>
      <c r="B40" s="201"/>
      <c r="C40" s="201"/>
      <c r="D40" s="201"/>
      <c r="E40" s="201"/>
      <c r="F40" s="201"/>
      <c r="G40" s="201"/>
      <c r="H40" s="201"/>
      <c r="I40" s="201"/>
    </row>
    <row r="41" spans="1:12" ht="16.5" thickBot="1">
      <c r="A41" s="201" t="s">
        <v>64</v>
      </c>
      <c r="B41" s="201"/>
      <c r="C41" s="201"/>
      <c r="D41" s="201"/>
      <c r="E41" s="201"/>
      <c r="F41" s="201"/>
      <c r="G41" s="201"/>
      <c r="H41" s="201"/>
      <c r="I41" s="201"/>
    </row>
    <row r="42" spans="1:12" ht="16.5" thickBot="1">
      <c r="A42" s="209" t="s">
        <v>121</v>
      </c>
      <c r="B42" s="210"/>
      <c r="C42" s="210"/>
      <c r="D42" s="210"/>
      <c r="E42" s="210"/>
      <c r="F42" s="210"/>
      <c r="G42" s="210"/>
      <c r="H42" s="210"/>
      <c r="I42" s="211"/>
    </row>
    <row r="43" spans="1:12" ht="14.25">
      <c r="A43" s="206" t="s">
        <v>111</v>
      </c>
      <c r="B43" s="207"/>
      <c r="C43" s="207"/>
      <c r="D43" s="207"/>
      <c r="E43" s="207"/>
      <c r="F43" s="207"/>
      <c r="G43" s="207"/>
      <c r="H43" s="207"/>
      <c r="I43" s="208"/>
    </row>
    <row r="44" spans="1:12">
      <c r="A44" s="16" t="s">
        <v>0</v>
      </c>
      <c r="B44" s="164" t="s">
        <v>5</v>
      </c>
      <c r="C44" s="164"/>
      <c r="D44" s="164"/>
      <c r="E44" s="164"/>
      <c r="F44" s="164"/>
      <c r="G44" s="164"/>
      <c r="H44" s="164"/>
      <c r="I44" s="199"/>
    </row>
    <row r="45" spans="1:12" ht="87">
      <c r="A45" s="16"/>
      <c r="B45" s="13" t="s">
        <v>7</v>
      </c>
      <c r="C45" s="68" t="s">
        <v>63</v>
      </c>
      <c r="D45" s="68" t="s">
        <v>108</v>
      </c>
      <c r="E45" s="13" t="s">
        <v>33</v>
      </c>
      <c r="F45" s="13" t="s">
        <v>37</v>
      </c>
      <c r="G45" s="68" t="s">
        <v>32</v>
      </c>
      <c r="H45" s="13" t="s">
        <v>30</v>
      </c>
      <c r="I45" s="22" t="s">
        <v>31</v>
      </c>
      <c r="K45" s="66"/>
    </row>
    <row r="46" spans="1:12">
      <c r="A46" s="16" t="s">
        <v>8</v>
      </c>
      <c r="B46" s="2">
        <v>125.21</v>
      </c>
      <c r="C46" s="2">
        <v>120.4</v>
      </c>
      <c r="D46" s="3">
        <v>215.73</v>
      </c>
      <c r="E46" s="4" t="s">
        <v>113</v>
      </c>
      <c r="F46" s="4">
        <v>140.29</v>
      </c>
      <c r="G46" s="2">
        <v>149.19999999999999</v>
      </c>
      <c r="H46" s="4">
        <v>306.08</v>
      </c>
      <c r="I46" s="24">
        <v>151.19</v>
      </c>
    </row>
    <row r="47" spans="1:12">
      <c r="A47" s="16" t="s">
        <v>9</v>
      </c>
      <c r="B47" s="2">
        <v>58.88</v>
      </c>
      <c r="C47" s="2">
        <v>55.98</v>
      </c>
      <c r="D47" s="3">
        <v>116.3</v>
      </c>
      <c r="E47" s="4">
        <v>64.08</v>
      </c>
      <c r="F47" s="4">
        <v>81.36</v>
      </c>
      <c r="G47" s="2">
        <v>145.6</v>
      </c>
      <c r="H47" s="4">
        <v>223.9</v>
      </c>
      <c r="I47" s="24">
        <v>23.13</v>
      </c>
    </row>
    <row r="48" spans="1:12">
      <c r="A48" s="16" t="s">
        <v>10</v>
      </c>
      <c r="B48" s="71">
        <v>714.19</v>
      </c>
      <c r="C48" s="2">
        <v>76.36</v>
      </c>
      <c r="D48" s="3">
        <v>216.94</v>
      </c>
      <c r="E48" s="4">
        <v>175.47</v>
      </c>
      <c r="F48" s="60">
        <v>584.54</v>
      </c>
      <c r="G48" s="4">
        <v>301.26</v>
      </c>
      <c r="H48" s="4">
        <v>147.72999999999999</v>
      </c>
      <c r="I48" s="24">
        <v>116.55</v>
      </c>
    </row>
    <row r="49" spans="1:11">
      <c r="A49" s="16" t="s">
        <v>11</v>
      </c>
      <c r="B49" s="2">
        <v>92.74</v>
      </c>
      <c r="C49" s="2">
        <v>91.41</v>
      </c>
      <c r="D49" s="3">
        <v>50.06</v>
      </c>
      <c r="E49" s="4">
        <v>40.119999999999997</v>
      </c>
      <c r="F49" s="2">
        <v>101.16</v>
      </c>
      <c r="G49" s="2">
        <v>81.319999999999993</v>
      </c>
      <c r="H49" s="4">
        <v>141.06</v>
      </c>
      <c r="I49" s="24">
        <v>117.07</v>
      </c>
    </row>
    <row r="50" spans="1:11">
      <c r="A50" s="16" t="s">
        <v>12</v>
      </c>
      <c r="B50" s="2">
        <v>301.52999999999997</v>
      </c>
      <c r="C50" s="2">
        <v>339.81</v>
      </c>
      <c r="D50" s="3">
        <v>245.49</v>
      </c>
      <c r="E50" s="4">
        <v>77.510000000000005</v>
      </c>
      <c r="F50" s="4">
        <v>345.85</v>
      </c>
      <c r="G50" s="2">
        <v>231.32</v>
      </c>
      <c r="H50" s="60">
        <v>542.85</v>
      </c>
      <c r="I50" s="24">
        <v>173.65</v>
      </c>
    </row>
    <row r="51" spans="1:11">
      <c r="A51" s="16" t="s">
        <v>13</v>
      </c>
      <c r="B51" s="2">
        <v>221.28</v>
      </c>
      <c r="C51" s="4">
        <v>177.57</v>
      </c>
      <c r="D51" s="55">
        <v>138.13</v>
      </c>
      <c r="E51" s="4">
        <v>130.63999999999999</v>
      </c>
      <c r="F51" s="4">
        <v>198.09</v>
      </c>
      <c r="G51" s="2">
        <v>182.4</v>
      </c>
      <c r="H51" s="4">
        <v>297.70999999999998</v>
      </c>
      <c r="I51" s="24">
        <v>185.86</v>
      </c>
    </row>
    <row r="52" spans="1:11">
      <c r="A52" s="16" t="s">
        <v>14</v>
      </c>
      <c r="B52" s="73" t="s">
        <v>34</v>
      </c>
      <c r="C52" s="73" t="s">
        <v>34</v>
      </c>
      <c r="D52" s="73" t="s">
        <v>34</v>
      </c>
      <c r="E52" s="73" t="s">
        <v>34</v>
      </c>
      <c r="F52" s="73" t="s">
        <v>34</v>
      </c>
      <c r="G52" s="73" t="s">
        <v>34</v>
      </c>
      <c r="H52" s="73" t="s">
        <v>34</v>
      </c>
      <c r="I52" s="76" t="s">
        <v>34</v>
      </c>
    </row>
    <row r="53" spans="1:11">
      <c r="A53" s="16" t="s">
        <v>15</v>
      </c>
      <c r="B53" s="74">
        <v>73.31</v>
      </c>
      <c r="C53" s="74">
        <v>77.61</v>
      </c>
      <c r="D53" s="74">
        <v>78.459999999999994</v>
      </c>
      <c r="E53" s="74">
        <v>71.67</v>
      </c>
      <c r="F53" s="74">
        <v>74.08</v>
      </c>
      <c r="G53" s="74">
        <v>68.58</v>
      </c>
      <c r="H53" s="74">
        <v>92.75</v>
      </c>
      <c r="I53" s="75">
        <v>88.28</v>
      </c>
    </row>
    <row r="54" spans="1:11">
      <c r="A54" s="16" t="s">
        <v>16</v>
      </c>
      <c r="B54" s="51">
        <v>111</v>
      </c>
      <c r="C54" s="51">
        <v>103.31</v>
      </c>
      <c r="D54" s="51">
        <v>101.86</v>
      </c>
      <c r="E54" s="51">
        <v>64.319999999999993</v>
      </c>
      <c r="F54" s="51">
        <v>81.790000000000006</v>
      </c>
      <c r="G54" s="51">
        <v>94.15</v>
      </c>
      <c r="H54" s="51">
        <v>97.6</v>
      </c>
      <c r="I54" s="53">
        <v>79.59</v>
      </c>
    </row>
    <row r="55" spans="1:11">
      <c r="A55" s="16" t="s">
        <v>17</v>
      </c>
      <c r="B55" s="69">
        <v>71.14</v>
      </c>
      <c r="C55" s="2">
        <v>85.47</v>
      </c>
      <c r="D55" s="3">
        <v>79.08</v>
      </c>
      <c r="E55" s="51">
        <v>72.69</v>
      </c>
      <c r="F55" s="51">
        <v>96.09</v>
      </c>
      <c r="G55" s="73" t="s">
        <v>34</v>
      </c>
      <c r="H55" s="51">
        <v>122.08</v>
      </c>
      <c r="I55" s="53">
        <v>79.62</v>
      </c>
    </row>
    <row r="56" spans="1:11">
      <c r="A56" s="16" t="s">
        <v>18</v>
      </c>
      <c r="B56" s="2">
        <v>79.680000000000007</v>
      </c>
      <c r="C56" s="2">
        <v>67.11</v>
      </c>
      <c r="D56" s="2">
        <v>50.25</v>
      </c>
      <c r="E56" s="2">
        <v>79.14</v>
      </c>
      <c r="F56" s="2">
        <v>60.29</v>
      </c>
      <c r="G56" s="2">
        <v>81.48</v>
      </c>
      <c r="H56" s="2">
        <v>70.680000000000007</v>
      </c>
      <c r="I56" s="18">
        <v>75.19</v>
      </c>
      <c r="K56" t="s">
        <v>107</v>
      </c>
    </row>
    <row r="57" spans="1:11">
      <c r="A57" s="16" t="s">
        <v>19</v>
      </c>
      <c r="B57" s="73" t="s">
        <v>34</v>
      </c>
      <c r="C57" s="73" t="s">
        <v>34</v>
      </c>
      <c r="D57" s="73" t="s">
        <v>34</v>
      </c>
      <c r="E57" s="73" t="s">
        <v>34</v>
      </c>
      <c r="F57" s="73" t="s">
        <v>34</v>
      </c>
      <c r="G57" s="73" t="s">
        <v>34</v>
      </c>
      <c r="H57" s="73" t="s">
        <v>34</v>
      </c>
      <c r="I57" s="76" t="s">
        <v>34</v>
      </c>
    </row>
    <row r="58" spans="1:11">
      <c r="A58" s="16" t="s">
        <v>35</v>
      </c>
      <c r="B58" s="2">
        <f>SUM(B46:B57)</f>
        <v>1848.9600000000003</v>
      </c>
      <c r="C58" s="2">
        <f t="shared" ref="C58:I58" si="5">SUM(C46:C57)</f>
        <v>1195.03</v>
      </c>
      <c r="D58" s="2">
        <f t="shared" si="5"/>
        <v>1292.2999999999997</v>
      </c>
      <c r="E58" s="2">
        <f t="shared" si="5"/>
        <v>775.64</v>
      </c>
      <c r="F58" s="2">
        <f t="shared" si="5"/>
        <v>1763.5399999999995</v>
      </c>
      <c r="G58" s="2">
        <f t="shared" si="5"/>
        <v>1335.31</v>
      </c>
      <c r="H58" s="2">
        <f t="shared" si="5"/>
        <v>2042.4399999999998</v>
      </c>
      <c r="I58" s="18">
        <f t="shared" si="5"/>
        <v>1090.1300000000001</v>
      </c>
    </row>
    <row r="59" spans="1:11">
      <c r="A59" s="16" t="s">
        <v>42</v>
      </c>
      <c r="B59" s="2">
        <f t="shared" ref="B59:I59" si="6">B58/10</f>
        <v>184.89600000000002</v>
      </c>
      <c r="C59" s="2">
        <f t="shared" si="6"/>
        <v>119.503</v>
      </c>
      <c r="D59" s="2">
        <f t="shared" si="6"/>
        <v>129.22999999999996</v>
      </c>
      <c r="E59" s="2">
        <f t="shared" si="6"/>
        <v>77.563999999999993</v>
      </c>
      <c r="F59" s="2">
        <f t="shared" si="6"/>
        <v>176.35399999999996</v>
      </c>
      <c r="G59" s="2">
        <f t="shared" si="6"/>
        <v>133.53100000000001</v>
      </c>
      <c r="H59" s="60">
        <f t="shared" si="6"/>
        <v>204.24399999999997</v>
      </c>
      <c r="I59" s="18">
        <f t="shared" si="6"/>
        <v>109.01300000000001</v>
      </c>
    </row>
    <row r="60" spans="1:11">
      <c r="A60" s="16" t="s">
        <v>22</v>
      </c>
      <c r="B60" s="2">
        <f>MEDIAN(B46:C57)</f>
        <v>92.074999999999989</v>
      </c>
      <c r="C60" s="2">
        <f t="shared" ref="C60:I60" si="7">MEDIAN(C46:D57)</f>
        <v>96.634999999999991</v>
      </c>
      <c r="D60" s="2">
        <f t="shared" si="7"/>
        <v>79.08</v>
      </c>
      <c r="E60" s="2">
        <f t="shared" si="7"/>
        <v>81.36</v>
      </c>
      <c r="F60" s="2">
        <f t="shared" si="7"/>
        <v>101.16</v>
      </c>
      <c r="G60" s="2">
        <f t="shared" si="7"/>
        <v>145.6</v>
      </c>
      <c r="H60" s="2">
        <f t="shared" si="7"/>
        <v>119.57499999999999</v>
      </c>
      <c r="I60" s="18">
        <f t="shared" si="7"/>
        <v>102.41499999999999</v>
      </c>
    </row>
    <row r="61" spans="1:11">
      <c r="A61" s="16" t="s">
        <v>23</v>
      </c>
      <c r="B61" s="51">
        <f>MIN(B46:B57)</f>
        <v>58.88</v>
      </c>
      <c r="C61" s="51">
        <f t="shared" ref="C61:I61" si="8">MIN(C46:C57)</f>
        <v>55.98</v>
      </c>
      <c r="D61" s="51">
        <f t="shared" si="8"/>
        <v>50.06</v>
      </c>
      <c r="E61" s="51">
        <f t="shared" si="8"/>
        <v>40.119999999999997</v>
      </c>
      <c r="F61" s="51">
        <f t="shared" si="8"/>
        <v>60.29</v>
      </c>
      <c r="G61" s="51">
        <f t="shared" si="8"/>
        <v>68.58</v>
      </c>
      <c r="H61" s="51">
        <f t="shared" si="8"/>
        <v>70.680000000000007</v>
      </c>
      <c r="I61" s="51">
        <f t="shared" si="8"/>
        <v>23.13</v>
      </c>
    </row>
    <row r="62" spans="1:11" ht="13.5" thickBot="1">
      <c r="A62" s="77" t="s">
        <v>24</v>
      </c>
      <c r="B62" s="38">
        <f>MAX(B46:B57)</f>
        <v>714.19</v>
      </c>
      <c r="C62" s="38">
        <f t="shared" ref="C62:I62" si="9">MAX(C46:C57)</f>
        <v>339.81</v>
      </c>
      <c r="D62" s="38">
        <f t="shared" si="9"/>
        <v>245.49</v>
      </c>
      <c r="E62" s="38">
        <f t="shared" si="9"/>
        <v>175.47</v>
      </c>
      <c r="F62" s="38">
        <f t="shared" si="9"/>
        <v>584.54</v>
      </c>
      <c r="G62" s="38">
        <f t="shared" si="9"/>
        <v>301.26</v>
      </c>
      <c r="H62" s="38">
        <f t="shared" si="9"/>
        <v>542.85</v>
      </c>
      <c r="I62" s="38">
        <f t="shared" si="9"/>
        <v>185.86</v>
      </c>
    </row>
    <row r="63" spans="1:11">
      <c r="A63" s="11"/>
      <c r="B63" s="78"/>
      <c r="C63" s="11"/>
      <c r="D63" s="11"/>
      <c r="E63" s="11"/>
      <c r="F63" s="11"/>
      <c r="G63" s="11"/>
      <c r="H63" s="11"/>
      <c r="I63" s="11"/>
    </row>
    <row r="64" spans="1:11" ht="14.25">
      <c r="A64" s="25" t="s">
        <v>51</v>
      </c>
      <c r="B64" s="32"/>
      <c r="C64" s="25"/>
      <c r="D64" s="25"/>
      <c r="E64" s="14"/>
      <c r="F64" s="14"/>
    </row>
    <row r="65" spans="1:6" ht="14.25">
      <c r="A65" s="32" t="s">
        <v>52</v>
      </c>
      <c r="B65" s="43"/>
      <c r="C65" s="32"/>
      <c r="D65" s="32"/>
    </row>
    <row r="66" spans="1:6">
      <c r="A66" s="170" t="s">
        <v>41</v>
      </c>
      <c r="B66" s="170"/>
      <c r="C66" s="170"/>
      <c r="D66" s="170"/>
      <c r="E66" s="170"/>
      <c r="F66" s="170"/>
    </row>
  </sheetData>
  <mergeCells count="21">
    <mergeCell ref="A43:I43"/>
    <mergeCell ref="A13:K13"/>
    <mergeCell ref="A42:I42"/>
    <mergeCell ref="A11:I11"/>
    <mergeCell ref="A66:F66"/>
    <mergeCell ref="F15:I15"/>
    <mergeCell ref="A40:I40"/>
    <mergeCell ref="A14:A18"/>
    <mergeCell ref="B14:K14"/>
    <mergeCell ref="K15:K16"/>
    <mergeCell ref="B44:I44"/>
    <mergeCell ref="A6:I8"/>
    <mergeCell ref="B15:E15"/>
    <mergeCell ref="A41:I41"/>
    <mergeCell ref="A1:J2"/>
    <mergeCell ref="B16:E16"/>
    <mergeCell ref="F16:I16"/>
    <mergeCell ref="B17:E17"/>
    <mergeCell ref="F17:I17"/>
    <mergeCell ref="A39:I39"/>
    <mergeCell ref="A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6"/>
  <sheetViews>
    <sheetView topLeftCell="A7" workbookViewId="0">
      <selection activeCell="K39" sqref="K39"/>
    </sheetView>
  </sheetViews>
  <sheetFormatPr defaultRowHeight="12.75"/>
  <cols>
    <col min="1" max="1" width="21.28515625" customWidth="1"/>
    <col min="3" max="3" width="14.140625" customWidth="1"/>
    <col min="7" max="7" width="16" customWidth="1"/>
    <col min="10" max="10" width="16.28515625" customWidth="1"/>
    <col min="11" max="11" width="16.7109375" customWidth="1"/>
  </cols>
  <sheetData>
    <row r="1" spans="1:11">
      <c r="A1" s="215" t="s">
        <v>98</v>
      </c>
      <c r="B1" s="216"/>
      <c r="C1" s="216"/>
      <c r="D1" s="216"/>
      <c r="E1" s="216"/>
      <c r="F1" s="216"/>
      <c r="G1" s="216"/>
      <c r="H1" s="216"/>
      <c r="I1" s="216"/>
    </row>
    <row r="2" spans="1:11">
      <c r="A2" s="216"/>
      <c r="B2" s="216"/>
      <c r="C2" s="216"/>
      <c r="D2" s="216"/>
      <c r="E2" s="216"/>
      <c r="F2" s="216"/>
      <c r="G2" s="216"/>
      <c r="H2" s="216"/>
      <c r="I2" s="216"/>
    </row>
    <row r="4" spans="1:11" ht="15.75">
      <c r="A4" s="149" t="s">
        <v>99</v>
      </c>
      <c r="B4" s="150"/>
      <c r="C4" s="150"/>
      <c r="D4" s="150"/>
      <c r="E4" s="150"/>
      <c r="F4" s="150"/>
      <c r="G4" s="150"/>
      <c r="H4" s="150"/>
      <c r="I4" s="150"/>
    </row>
    <row r="6" spans="1:11">
      <c r="A6" s="151" t="s">
        <v>47</v>
      </c>
      <c r="B6" s="152"/>
      <c r="C6" s="152"/>
      <c r="D6" s="152"/>
      <c r="E6" s="152"/>
      <c r="F6" s="152"/>
      <c r="G6" s="152"/>
      <c r="H6" s="152"/>
      <c r="I6" s="152"/>
    </row>
    <row r="7" spans="1:11">
      <c r="A7" s="152"/>
      <c r="B7" s="152"/>
      <c r="C7" s="152"/>
      <c r="D7" s="152"/>
      <c r="E7" s="152"/>
      <c r="F7" s="152"/>
      <c r="G7" s="152"/>
      <c r="H7" s="152"/>
      <c r="I7" s="152"/>
    </row>
    <row r="8" spans="1:11">
      <c r="A8" s="152"/>
      <c r="B8" s="152"/>
      <c r="C8" s="152"/>
      <c r="D8" s="152"/>
      <c r="E8" s="152"/>
      <c r="F8" s="152"/>
      <c r="G8" s="152"/>
      <c r="H8" s="152"/>
      <c r="I8" s="152"/>
    </row>
    <row r="10" spans="1:11">
      <c r="A10" s="11"/>
      <c r="B10" s="11"/>
      <c r="C10" s="11"/>
      <c r="D10" s="11"/>
      <c r="E10" s="11"/>
      <c r="F10" s="11"/>
      <c r="G10" s="11"/>
      <c r="H10" s="11"/>
      <c r="I10" s="11"/>
    </row>
    <row r="11" spans="1:11">
      <c r="A11" s="212"/>
      <c r="B11" s="212"/>
      <c r="C11" s="212"/>
      <c r="D11" s="212"/>
      <c r="E11" s="212"/>
      <c r="F11" s="212"/>
      <c r="G11" s="212"/>
      <c r="H11" s="212"/>
      <c r="I11" s="212"/>
    </row>
    <row r="12" spans="1:11" ht="13.5" thickBot="1">
      <c r="A12" s="7"/>
      <c r="B12" s="11"/>
      <c r="C12" s="11"/>
      <c r="D12" s="11"/>
      <c r="E12" s="11"/>
      <c r="F12" s="11"/>
      <c r="G12" s="11"/>
      <c r="H12" s="11"/>
      <c r="I12" s="11"/>
    </row>
    <row r="13" spans="1:11">
      <c r="A13" s="206" t="s">
        <v>101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8"/>
    </row>
    <row r="14" spans="1:11">
      <c r="A14" s="157" t="s">
        <v>0</v>
      </c>
      <c r="B14" s="164" t="s">
        <v>1</v>
      </c>
      <c r="C14" s="164"/>
      <c r="D14" s="164"/>
      <c r="E14" s="164"/>
      <c r="F14" s="164"/>
      <c r="G14" s="164"/>
      <c r="H14" s="164"/>
      <c r="I14" s="164"/>
      <c r="J14" s="164"/>
      <c r="K14" s="199"/>
    </row>
    <row r="15" spans="1:11" ht="57" customHeight="1">
      <c r="A15" s="157"/>
      <c r="B15" s="163" t="s">
        <v>84</v>
      </c>
      <c r="C15" s="164"/>
      <c r="D15" s="164"/>
      <c r="E15" s="164"/>
      <c r="F15" s="164" t="s">
        <v>4</v>
      </c>
      <c r="G15" s="164"/>
      <c r="H15" s="164"/>
      <c r="I15" s="164"/>
      <c r="J15" s="1" t="s">
        <v>102</v>
      </c>
      <c r="K15" s="168" t="s">
        <v>91</v>
      </c>
    </row>
    <row r="16" spans="1:11">
      <c r="A16" s="157"/>
      <c r="B16" s="163" t="s">
        <v>93</v>
      </c>
      <c r="C16" s="164"/>
      <c r="D16" s="164"/>
      <c r="E16" s="164"/>
      <c r="F16" s="161" t="s">
        <v>87</v>
      </c>
      <c r="G16" s="162"/>
      <c r="H16" s="162"/>
      <c r="I16" s="162"/>
      <c r="J16" s="1" t="s">
        <v>95</v>
      </c>
      <c r="K16" s="169"/>
    </row>
    <row r="17" spans="1:11">
      <c r="A17" s="157"/>
      <c r="B17" s="164" t="s">
        <v>5</v>
      </c>
      <c r="C17" s="164"/>
      <c r="D17" s="164"/>
      <c r="E17" s="164"/>
      <c r="F17" s="164" t="s">
        <v>5</v>
      </c>
      <c r="G17" s="164"/>
      <c r="H17" s="164"/>
      <c r="I17" s="164"/>
      <c r="J17" s="17" t="s">
        <v>5</v>
      </c>
      <c r="K17" s="17" t="s">
        <v>5</v>
      </c>
    </row>
    <row r="18" spans="1:11">
      <c r="A18" s="157"/>
      <c r="B18" s="1" t="s">
        <v>7</v>
      </c>
      <c r="C18" s="2" t="s">
        <v>100</v>
      </c>
      <c r="D18" s="56" t="s">
        <v>109</v>
      </c>
      <c r="E18" s="2" t="s">
        <v>32</v>
      </c>
      <c r="F18" s="1" t="s">
        <v>7</v>
      </c>
      <c r="G18" s="4" t="s">
        <v>63</v>
      </c>
      <c r="H18" s="56" t="s">
        <v>109</v>
      </c>
      <c r="I18" s="2" t="s">
        <v>32</v>
      </c>
      <c r="J18" s="2" t="s">
        <v>63</v>
      </c>
      <c r="K18" s="24" t="s">
        <v>76</v>
      </c>
    </row>
    <row r="19" spans="1:11">
      <c r="A19" s="16" t="s">
        <v>8</v>
      </c>
      <c r="B19" s="2">
        <v>4.3410000000000002</v>
      </c>
      <c r="C19" s="2">
        <v>7.1210000000000004</v>
      </c>
      <c r="D19" s="2">
        <v>12.577</v>
      </c>
      <c r="E19" s="2">
        <v>2.698</v>
      </c>
      <c r="F19" s="2">
        <v>29.890999999999998</v>
      </c>
      <c r="G19" s="2">
        <v>42.046999999999997</v>
      </c>
      <c r="H19" s="3">
        <v>20.047999999999998</v>
      </c>
      <c r="I19" s="2">
        <v>27.692</v>
      </c>
      <c r="J19" s="2">
        <v>45.008000000000003</v>
      </c>
      <c r="K19" s="67">
        <v>50.125999999999998</v>
      </c>
    </row>
    <row r="20" spans="1:11">
      <c r="A20" s="16" t="s">
        <v>9</v>
      </c>
      <c r="B20" s="47">
        <v>5.4630000000000001</v>
      </c>
      <c r="C20" s="2">
        <v>8.1639999999999997</v>
      </c>
      <c r="D20" s="2">
        <v>18.526</v>
      </c>
      <c r="E20" s="2">
        <v>8.2590000000000003</v>
      </c>
      <c r="F20" s="2">
        <v>18.228999999999999</v>
      </c>
      <c r="G20" s="47">
        <v>49.082999999999998</v>
      </c>
      <c r="H20" s="3">
        <v>16.513999999999999</v>
      </c>
      <c r="I20" s="2">
        <v>29.933</v>
      </c>
      <c r="J20" s="2">
        <v>49.898000000000003</v>
      </c>
      <c r="K20" s="67">
        <v>128.21600000000001</v>
      </c>
    </row>
    <row r="21" spans="1:11">
      <c r="A21" s="16" t="s">
        <v>10</v>
      </c>
      <c r="B21" s="2">
        <v>0.44</v>
      </c>
      <c r="C21" s="2">
        <v>3.6440000000000001</v>
      </c>
      <c r="D21" s="2">
        <v>1.014</v>
      </c>
      <c r="E21" s="2">
        <v>5.8929999999999998</v>
      </c>
      <c r="F21" s="2">
        <v>10.507999999999999</v>
      </c>
      <c r="G21" s="2">
        <v>30.036000000000001</v>
      </c>
      <c r="H21" s="3">
        <v>8.1519999999999992</v>
      </c>
      <c r="I21" s="2">
        <v>21.3</v>
      </c>
      <c r="J21" s="2">
        <v>58.063000000000002</v>
      </c>
      <c r="K21" s="67">
        <v>69.611000000000004</v>
      </c>
    </row>
    <row r="22" spans="1:11">
      <c r="A22" s="16" t="s">
        <v>11</v>
      </c>
      <c r="B22" s="2">
        <v>2.3E-2</v>
      </c>
      <c r="C22" s="2">
        <v>0.40699999999999997</v>
      </c>
      <c r="D22" s="2">
        <v>0.44400000000000001</v>
      </c>
      <c r="E22" s="2">
        <v>1.2290000000000001</v>
      </c>
      <c r="F22" s="2">
        <v>12.798999999999999</v>
      </c>
      <c r="G22" s="2">
        <v>26.407</v>
      </c>
      <c r="H22" s="3">
        <v>7.8159999999999998</v>
      </c>
      <c r="I22" s="2">
        <v>18.600000000000001</v>
      </c>
      <c r="J22" s="2">
        <v>42.445999999999998</v>
      </c>
      <c r="K22" s="70">
        <v>36.015999999999998</v>
      </c>
    </row>
    <row r="23" spans="1:11">
      <c r="A23" s="16" t="s">
        <v>12</v>
      </c>
      <c r="B23" s="2">
        <v>0.10299999999999999</v>
      </c>
      <c r="C23" s="2">
        <v>3.008</v>
      </c>
      <c r="D23" s="2">
        <v>2.2050000000000001</v>
      </c>
      <c r="E23" s="2">
        <v>3.4529999999999998</v>
      </c>
      <c r="F23" s="2">
        <v>1.5049999999999999</v>
      </c>
      <c r="G23" s="2">
        <v>16.579999999999998</v>
      </c>
      <c r="H23" s="3">
        <v>1.0449999999999999</v>
      </c>
      <c r="I23" s="2">
        <v>4.12</v>
      </c>
      <c r="J23" s="2">
        <v>30.922000000000001</v>
      </c>
      <c r="K23" s="70">
        <v>28.396999999999998</v>
      </c>
    </row>
    <row r="24" spans="1:11">
      <c r="A24" s="16" t="s">
        <v>13</v>
      </c>
      <c r="B24" s="51">
        <v>0.503</v>
      </c>
      <c r="C24" s="2">
        <v>19.553000000000001</v>
      </c>
      <c r="D24" s="51">
        <v>6.9980000000000002</v>
      </c>
      <c r="E24" s="2">
        <v>13.962999999999999</v>
      </c>
      <c r="F24" s="51" t="s">
        <v>104</v>
      </c>
      <c r="G24" s="2">
        <v>10.715</v>
      </c>
      <c r="H24" s="51" t="s">
        <v>104</v>
      </c>
      <c r="I24" s="2">
        <v>1.3480000000000001</v>
      </c>
      <c r="J24" s="2">
        <v>20.03</v>
      </c>
      <c r="K24" s="70">
        <v>24.273</v>
      </c>
    </row>
    <row r="25" spans="1:11">
      <c r="A25" s="16" t="s">
        <v>14</v>
      </c>
      <c r="B25" s="3">
        <v>1.0049999999999999</v>
      </c>
      <c r="C25" s="3">
        <v>20.193999999999999</v>
      </c>
      <c r="D25" s="3">
        <v>10.395</v>
      </c>
      <c r="E25" s="3">
        <v>15.596</v>
      </c>
      <c r="F25" s="51">
        <v>0.64700000000000002</v>
      </c>
      <c r="G25" s="51">
        <v>5.28</v>
      </c>
      <c r="H25" s="51">
        <v>0.53100000000000003</v>
      </c>
      <c r="I25" s="51">
        <v>1.4179999999999999</v>
      </c>
      <c r="J25" s="2">
        <v>29.495000000000001</v>
      </c>
      <c r="K25" s="18">
        <v>30.135999999999999</v>
      </c>
    </row>
    <row r="26" spans="1:11">
      <c r="A26" s="16" t="s">
        <v>15</v>
      </c>
      <c r="B26" s="3">
        <v>0.88600000000000001</v>
      </c>
      <c r="C26" s="3">
        <v>30.161999999999999</v>
      </c>
      <c r="D26" s="3">
        <v>13.946</v>
      </c>
      <c r="E26" s="3">
        <v>23.596</v>
      </c>
      <c r="F26" s="51" t="s">
        <v>104</v>
      </c>
      <c r="G26" s="2">
        <v>3.4809999999999999</v>
      </c>
      <c r="H26" s="51" t="s">
        <v>104</v>
      </c>
      <c r="I26" s="51" t="s">
        <v>104</v>
      </c>
      <c r="J26" s="2">
        <v>31.486999999999998</v>
      </c>
      <c r="K26" s="18">
        <v>30.175000000000001</v>
      </c>
    </row>
    <row r="27" spans="1:11">
      <c r="A27" s="16" t="s">
        <v>16</v>
      </c>
      <c r="B27" s="51">
        <v>2.2490000000000001</v>
      </c>
      <c r="C27" s="3">
        <v>19.632999999999999</v>
      </c>
      <c r="D27" s="3">
        <v>5.48</v>
      </c>
      <c r="E27" s="3">
        <v>14.398</v>
      </c>
      <c r="F27" s="4">
        <v>2.786</v>
      </c>
      <c r="G27" s="4">
        <v>8.2430000000000003</v>
      </c>
      <c r="H27" s="51">
        <v>2.5169999999999999</v>
      </c>
      <c r="I27" s="4">
        <v>1.9750000000000001</v>
      </c>
      <c r="J27" s="42">
        <v>31.695</v>
      </c>
      <c r="K27" s="18">
        <v>30.475000000000001</v>
      </c>
    </row>
    <row r="28" spans="1:11">
      <c r="A28" s="16" t="s">
        <v>17</v>
      </c>
      <c r="B28" s="2">
        <v>0.78500000000000003</v>
      </c>
      <c r="C28" s="51">
        <v>6.17</v>
      </c>
      <c r="D28" s="2">
        <v>0.65100000000000002</v>
      </c>
      <c r="E28" s="2">
        <v>2.0259999999999998</v>
      </c>
      <c r="F28" s="2">
        <v>6.2</v>
      </c>
      <c r="G28" s="2">
        <v>13.75</v>
      </c>
      <c r="H28" s="3">
        <v>5.1310000000000002</v>
      </c>
      <c r="I28" s="2">
        <v>7.9130000000000003</v>
      </c>
      <c r="J28" s="2">
        <v>27.26</v>
      </c>
      <c r="K28" s="18">
        <v>42.716000000000001</v>
      </c>
    </row>
    <row r="29" spans="1:11">
      <c r="A29" s="16" t="s">
        <v>18</v>
      </c>
      <c r="B29" s="2">
        <v>0.92900000000000005</v>
      </c>
      <c r="C29" s="2">
        <v>3.0030000000000001</v>
      </c>
      <c r="D29" s="2">
        <v>0.72799999999999998</v>
      </c>
      <c r="E29" s="2">
        <v>1.835</v>
      </c>
      <c r="F29" s="2">
        <v>5.3570000000000002</v>
      </c>
      <c r="G29" s="2">
        <v>9.8059999999999992</v>
      </c>
      <c r="H29" s="2">
        <v>1.4850000000000001</v>
      </c>
      <c r="I29" s="2">
        <v>15.858000000000001</v>
      </c>
      <c r="J29" s="2">
        <v>27.565999999999999</v>
      </c>
      <c r="K29" s="62">
        <v>59.12</v>
      </c>
    </row>
    <row r="30" spans="1:11">
      <c r="A30" s="16" t="s">
        <v>19</v>
      </c>
      <c r="B30" s="42">
        <v>2.5760000000000001</v>
      </c>
      <c r="C30" s="2">
        <v>13.85</v>
      </c>
      <c r="D30" s="2">
        <v>9.5000000000000001E-2</v>
      </c>
      <c r="E30" s="51" t="s">
        <v>106</v>
      </c>
      <c r="F30" s="2">
        <v>4.8259999999999996</v>
      </c>
      <c r="G30" s="2">
        <v>8.5030000000000001</v>
      </c>
      <c r="H30" s="2">
        <v>11.606999999999999</v>
      </c>
      <c r="I30" s="47">
        <v>14.593999999999999</v>
      </c>
      <c r="J30" s="2">
        <v>39.569000000000003</v>
      </c>
      <c r="K30" s="62">
        <v>100.423</v>
      </c>
    </row>
    <row r="31" spans="1:11">
      <c r="A31" s="16" t="s">
        <v>20</v>
      </c>
      <c r="B31" s="2">
        <f>SUM(B19:B30)</f>
        <v>19.303000000000001</v>
      </c>
      <c r="C31" s="2">
        <f t="shared" ref="C31:I31" si="0">SUM(C19:C30)</f>
        <v>134.90900000000002</v>
      </c>
      <c r="D31" s="2">
        <f t="shared" si="0"/>
        <v>73.058999999999997</v>
      </c>
      <c r="E31" s="2">
        <f t="shared" si="0"/>
        <v>92.945999999999984</v>
      </c>
      <c r="F31" s="2">
        <f t="shared" si="0"/>
        <v>92.74799999999999</v>
      </c>
      <c r="G31" s="2">
        <f t="shared" si="0"/>
        <v>223.93100000000004</v>
      </c>
      <c r="H31" s="2">
        <f t="shared" si="0"/>
        <v>74.846000000000004</v>
      </c>
      <c r="I31" s="2">
        <f t="shared" si="0"/>
        <v>144.751</v>
      </c>
      <c r="J31" s="2">
        <f>SUM(J19:J30)</f>
        <v>433.43899999999996</v>
      </c>
      <c r="K31" s="18">
        <f>SUM(K19:K30)</f>
        <v>629.68400000000008</v>
      </c>
    </row>
    <row r="32" spans="1:11">
      <c r="A32" s="16" t="s">
        <v>42</v>
      </c>
      <c r="B32" s="2">
        <f>AVERAGE(B19:B30)</f>
        <v>1.6085833333333335</v>
      </c>
      <c r="C32" s="2">
        <f t="shared" ref="C32:K32" si="1">AVERAGE(C19:C30)</f>
        <v>11.242416666666669</v>
      </c>
      <c r="D32" s="2">
        <f t="shared" si="1"/>
        <v>6.0882499999999995</v>
      </c>
      <c r="E32" s="2">
        <v>7.7454999999999998</v>
      </c>
      <c r="F32" s="2">
        <v>7.7290000000000001</v>
      </c>
      <c r="G32" s="2">
        <f t="shared" si="1"/>
        <v>18.660916666666669</v>
      </c>
      <c r="H32" s="2">
        <v>6.2371670000000003</v>
      </c>
      <c r="I32" s="2">
        <v>12.062580000000001</v>
      </c>
      <c r="J32" s="2">
        <f>AVERAGE(J19:J30)</f>
        <v>36.119916666666661</v>
      </c>
      <c r="K32" s="2">
        <f t="shared" si="1"/>
        <v>52.473666666666674</v>
      </c>
    </row>
    <row r="33" spans="1:11">
      <c r="A33" s="16" t="s">
        <v>22</v>
      </c>
      <c r="B33" s="2">
        <f>MEDIAN(B19:B30)</f>
        <v>0.90749999999999997</v>
      </c>
      <c r="C33" s="2">
        <f>MEDIAN(C19:C30)</f>
        <v>7.6425000000000001</v>
      </c>
      <c r="D33" s="2">
        <f>MEDIAN(D19:D30)</f>
        <v>3.8425000000000002</v>
      </c>
      <c r="E33" s="2">
        <v>4.673</v>
      </c>
      <c r="F33" s="2">
        <v>5.0914999999999999</v>
      </c>
      <c r="G33" s="2">
        <f>MEDIAN(G19:G30)</f>
        <v>12.2325</v>
      </c>
      <c r="H33" s="2">
        <v>3.8239999999999998</v>
      </c>
      <c r="I33" s="2">
        <v>11.253500000000001</v>
      </c>
      <c r="J33" s="2">
        <f>MEDIAN(J19:J30)</f>
        <v>31.591000000000001</v>
      </c>
      <c r="K33" s="2">
        <f>MEDIAN(K19:K30)</f>
        <v>39.366</v>
      </c>
    </row>
    <row r="34" spans="1:11">
      <c r="A34" s="16" t="s">
        <v>23</v>
      </c>
      <c r="B34" s="2">
        <f>MIN(B19:B30)</f>
        <v>2.3E-2</v>
      </c>
      <c r="C34" s="2">
        <f t="shared" ref="C34:K34" si="2">MIN(C19:C30)</f>
        <v>0.40699999999999997</v>
      </c>
      <c r="D34" s="2">
        <f>MIN(D19:D30)</f>
        <v>9.5000000000000001E-2</v>
      </c>
      <c r="E34" s="51" t="s">
        <v>106</v>
      </c>
      <c r="F34" s="51" t="s">
        <v>104</v>
      </c>
      <c r="G34" s="2">
        <f t="shared" si="2"/>
        <v>3.4809999999999999</v>
      </c>
      <c r="H34" s="51" t="s">
        <v>104</v>
      </c>
      <c r="I34" s="51" t="s">
        <v>104</v>
      </c>
      <c r="J34" s="2">
        <f t="shared" si="2"/>
        <v>20.03</v>
      </c>
      <c r="K34" s="18">
        <f t="shared" si="2"/>
        <v>24.273</v>
      </c>
    </row>
    <row r="35" spans="1:11">
      <c r="A35" s="16" t="s">
        <v>24</v>
      </c>
      <c r="B35" s="2">
        <f>MAX(B19:B30)</f>
        <v>5.4630000000000001</v>
      </c>
      <c r="C35" s="2">
        <f t="shared" ref="C35:K35" si="3">MAX(C19:C30)</f>
        <v>30.161999999999999</v>
      </c>
      <c r="D35" s="2">
        <f t="shared" si="3"/>
        <v>18.526</v>
      </c>
      <c r="E35" s="2">
        <f t="shared" si="3"/>
        <v>23.596</v>
      </c>
      <c r="F35" s="2">
        <f t="shared" si="3"/>
        <v>29.890999999999998</v>
      </c>
      <c r="G35" s="2">
        <f t="shared" si="3"/>
        <v>49.082999999999998</v>
      </c>
      <c r="H35" s="2">
        <f t="shared" si="3"/>
        <v>20.047999999999998</v>
      </c>
      <c r="I35" s="2">
        <f t="shared" si="3"/>
        <v>29.933</v>
      </c>
      <c r="J35" s="2">
        <f t="shared" si="3"/>
        <v>58.063000000000002</v>
      </c>
      <c r="K35" s="18">
        <f t="shared" si="3"/>
        <v>128.21600000000001</v>
      </c>
    </row>
    <row r="36" spans="1:11">
      <c r="A36" s="61" t="s">
        <v>78</v>
      </c>
      <c r="B36" s="2"/>
      <c r="C36" s="2"/>
      <c r="D36" s="2"/>
      <c r="E36" s="2"/>
      <c r="F36" s="48">
        <v>3</v>
      </c>
      <c r="G36" s="60">
        <v>28</v>
      </c>
      <c r="H36" s="2"/>
      <c r="I36" s="48">
        <v>10</v>
      </c>
      <c r="J36" s="60">
        <v>2</v>
      </c>
      <c r="K36" s="62">
        <v>100</v>
      </c>
    </row>
    <row r="37" spans="1:11" ht="13.5" thickBot="1">
      <c r="A37" s="59" t="s">
        <v>92</v>
      </c>
      <c r="B37" s="20"/>
      <c r="C37" s="20"/>
      <c r="D37" s="20"/>
      <c r="E37" s="20"/>
      <c r="F37" s="31">
        <v>3</v>
      </c>
      <c r="G37" s="57">
        <v>28</v>
      </c>
      <c r="H37" s="20"/>
      <c r="I37" s="31">
        <v>10</v>
      </c>
      <c r="J37" s="57">
        <v>0</v>
      </c>
      <c r="K37" s="63">
        <v>48</v>
      </c>
    </row>
    <row r="38" spans="1:11">
      <c r="B38" s="8"/>
      <c r="C38" s="11"/>
      <c r="D38" s="11"/>
      <c r="E38" s="11"/>
      <c r="F38" s="11"/>
      <c r="G38" s="11"/>
      <c r="H38" s="11"/>
      <c r="I38" s="11"/>
    </row>
    <row r="39" spans="1:11" ht="15.75">
      <c r="A39" s="201" t="s">
        <v>48</v>
      </c>
      <c r="B39" s="201"/>
      <c r="C39" s="201"/>
      <c r="D39" s="201"/>
      <c r="E39" s="201"/>
      <c r="F39" s="201"/>
      <c r="G39" s="201"/>
      <c r="H39" s="201"/>
      <c r="I39" s="201"/>
    </row>
    <row r="40" spans="1:11">
      <c r="A40" s="201" t="s">
        <v>49</v>
      </c>
      <c r="B40" s="201"/>
      <c r="C40" s="201"/>
      <c r="D40" s="201"/>
      <c r="E40" s="201"/>
      <c r="F40" s="201"/>
      <c r="G40" s="201"/>
      <c r="H40" s="201"/>
      <c r="I40" s="201"/>
    </row>
    <row r="41" spans="1:11" ht="15.75">
      <c r="A41" s="201" t="s">
        <v>64</v>
      </c>
      <c r="B41" s="201"/>
      <c r="C41" s="201"/>
      <c r="D41" s="201"/>
      <c r="E41" s="201"/>
      <c r="F41" s="201"/>
      <c r="G41" s="201"/>
      <c r="H41" s="201"/>
      <c r="I41" s="201"/>
    </row>
    <row r="42" spans="1:11" ht="16.5" thickBot="1">
      <c r="A42" s="217" t="s">
        <v>121</v>
      </c>
      <c r="B42" s="217"/>
      <c r="C42" s="217"/>
      <c r="D42" s="217"/>
      <c r="E42" s="217"/>
      <c r="F42" s="217"/>
      <c r="G42" s="217"/>
      <c r="H42" s="217"/>
      <c r="I42" s="217"/>
    </row>
    <row r="43" spans="1:11" ht="14.25">
      <c r="A43" s="206" t="s">
        <v>103</v>
      </c>
      <c r="B43" s="207"/>
      <c r="C43" s="207"/>
      <c r="D43" s="207"/>
      <c r="E43" s="207"/>
      <c r="F43" s="207"/>
      <c r="G43" s="207"/>
      <c r="H43" s="207"/>
      <c r="I43" s="208"/>
    </row>
    <row r="44" spans="1:11">
      <c r="A44" s="16" t="s">
        <v>0</v>
      </c>
      <c r="B44" s="164" t="s">
        <v>5</v>
      </c>
      <c r="C44" s="164"/>
      <c r="D44" s="164"/>
      <c r="E44" s="164"/>
      <c r="F44" s="164"/>
      <c r="G44" s="164"/>
      <c r="H44" s="164"/>
      <c r="I44" s="199"/>
    </row>
    <row r="45" spans="1:11" ht="87">
      <c r="A45" s="16"/>
      <c r="B45" s="13" t="s">
        <v>7</v>
      </c>
      <c r="C45" s="68" t="s">
        <v>63</v>
      </c>
      <c r="D45" s="68" t="s">
        <v>108</v>
      </c>
      <c r="E45" s="13" t="s">
        <v>33</v>
      </c>
      <c r="F45" s="13" t="s">
        <v>37</v>
      </c>
      <c r="G45" s="68" t="s">
        <v>32</v>
      </c>
      <c r="H45" s="13" t="s">
        <v>30</v>
      </c>
      <c r="I45" s="22" t="s">
        <v>31</v>
      </c>
      <c r="K45" s="66"/>
    </row>
    <row r="46" spans="1:11">
      <c r="A46" s="16" t="s">
        <v>8</v>
      </c>
      <c r="B46" s="2">
        <v>265.95999999999998</v>
      </c>
      <c r="C46" s="2">
        <v>179.66</v>
      </c>
      <c r="D46" s="3">
        <v>223.24</v>
      </c>
      <c r="E46" s="4">
        <v>188.83</v>
      </c>
      <c r="F46" s="4">
        <v>214.66</v>
      </c>
      <c r="G46" s="2">
        <v>184.08</v>
      </c>
      <c r="H46" s="4">
        <v>267.19</v>
      </c>
      <c r="I46" s="24">
        <v>115.37</v>
      </c>
    </row>
    <row r="47" spans="1:11">
      <c r="A47" s="16" t="s">
        <v>9</v>
      </c>
      <c r="B47" s="2">
        <v>83.11</v>
      </c>
      <c r="C47" s="2">
        <v>55.93</v>
      </c>
      <c r="D47" s="3">
        <v>47.2</v>
      </c>
      <c r="E47" s="4">
        <v>71.400000000000006</v>
      </c>
      <c r="F47" s="4">
        <v>89.52</v>
      </c>
      <c r="G47" s="2">
        <v>50.18</v>
      </c>
      <c r="H47" s="4">
        <v>126.7</v>
      </c>
      <c r="I47" s="24">
        <v>59.79</v>
      </c>
    </row>
    <row r="48" spans="1:11">
      <c r="A48" s="16" t="s">
        <v>10</v>
      </c>
      <c r="B48" s="42">
        <v>74.67</v>
      </c>
      <c r="C48" s="2">
        <v>45.42</v>
      </c>
      <c r="D48" s="3">
        <v>275.47000000000003</v>
      </c>
      <c r="E48" s="4">
        <v>89.43</v>
      </c>
      <c r="F48" s="4">
        <v>64.67</v>
      </c>
      <c r="G48" s="2">
        <v>79.37</v>
      </c>
      <c r="H48" s="4">
        <v>344.65</v>
      </c>
      <c r="I48" s="24">
        <v>128.91999999999999</v>
      </c>
    </row>
    <row r="49" spans="1:11">
      <c r="A49" s="16" t="s">
        <v>11</v>
      </c>
      <c r="B49" s="2">
        <v>89.31</v>
      </c>
      <c r="C49" s="2">
        <v>140.01</v>
      </c>
      <c r="D49" s="3">
        <v>139.29</v>
      </c>
      <c r="E49" s="4">
        <v>129.86000000000001</v>
      </c>
      <c r="F49" s="2">
        <v>103.99</v>
      </c>
      <c r="G49" s="2">
        <v>87.61</v>
      </c>
      <c r="H49" s="4">
        <v>105.36</v>
      </c>
      <c r="I49" s="24">
        <v>133.41</v>
      </c>
    </row>
    <row r="50" spans="1:11">
      <c r="A50" s="16" t="s">
        <v>12</v>
      </c>
      <c r="B50" s="2">
        <v>219.47</v>
      </c>
      <c r="C50" s="2">
        <v>160.35</v>
      </c>
      <c r="D50" s="3">
        <v>128.80000000000001</v>
      </c>
      <c r="E50" s="4">
        <v>162.51</v>
      </c>
      <c r="F50" s="4">
        <v>66.37</v>
      </c>
      <c r="G50" s="2">
        <v>113.32</v>
      </c>
      <c r="H50" s="4">
        <v>94.11</v>
      </c>
      <c r="I50" s="24">
        <v>192.02</v>
      </c>
    </row>
    <row r="51" spans="1:11">
      <c r="A51" s="16" t="s">
        <v>13</v>
      </c>
      <c r="B51" s="2">
        <v>110.52</v>
      </c>
      <c r="C51" s="4">
        <v>64.459999999999994</v>
      </c>
      <c r="D51" s="55">
        <v>67.03</v>
      </c>
      <c r="E51" s="4">
        <v>59.53</v>
      </c>
      <c r="F51" s="4">
        <v>106.76</v>
      </c>
      <c r="G51" s="2">
        <v>81.75</v>
      </c>
      <c r="H51" s="4">
        <v>95.16</v>
      </c>
      <c r="I51" s="24">
        <v>58.43</v>
      </c>
    </row>
    <row r="52" spans="1:11">
      <c r="A52" s="16" t="s">
        <v>14</v>
      </c>
      <c r="B52" s="2">
        <v>145.86000000000001</v>
      </c>
      <c r="C52" s="2">
        <v>173.8</v>
      </c>
      <c r="D52" s="55">
        <v>142.85</v>
      </c>
      <c r="E52" s="4">
        <v>130.35</v>
      </c>
      <c r="F52" s="4">
        <v>188.03</v>
      </c>
      <c r="G52" s="2">
        <v>226.06</v>
      </c>
      <c r="H52" s="4">
        <v>205.04</v>
      </c>
      <c r="I52" s="24">
        <v>141.11000000000001</v>
      </c>
    </row>
    <row r="53" spans="1:11">
      <c r="A53" s="16" t="s">
        <v>15</v>
      </c>
      <c r="B53" s="56" t="s">
        <v>34</v>
      </c>
      <c r="C53" s="56" t="s">
        <v>34</v>
      </c>
      <c r="D53" s="56" t="s">
        <v>34</v>
      </c>
      <c r="E53" s="56" t="s">
        <v>34</v>
      </c>
      <c r="F53" s="56" t="s">
        <v>34</v>
      </c>
      <c r="G53" s="56" t="s">
        <v>34</v>
      </c>
      <c r="H53" s="56" t="s">
        <v>34</v>
      </c>
      <c r="I53" s="56" t="s">
        <v>34</v>
      </c>
    </row>
    <row r="54" spans="1:11">
      <c r="A54" s="16" t="s">
        <v>16</v>
      </c>
      <c r="B54" s="56" t="s">
        <v>34</v>
      </c>
      <c r="C54" s="56" t="s">
        <v>34</v>
      </c>
      <c r="D54" s="56" t="s">
        <v>34</v>
      </c>
      <c r="E54" s="56" t="s">
        <v>34</v>
      </c>
      <c r="F54" s="56" t="s">
        <v>34</v>
      </c>
      <c r="G54" s="56" t="s">
        <v>34</v>
      </c>
      <c r="H54" s="56" t="s">
        <v>34</v>
      </c>
      <c r="I54" s="56" t="s">
        <v>34</v>
      </c>
    </row>
    <row r="55" spans="1:11">
      <c r="A55" s="16" t="s">
        <v>17</v>
      </c>
      <c r="B55" s="69">
        <v>84.16</v>
      </c>
      <c r="C55" s="2">
        <v>61</v>
      </c>
      <c r="D55" s="3">
        <v>70.69</v>
      </c>
      <c r="E55" s="51">
        <v>67.91</v>
      </c>
      <c r="F55" s="51">
        <v>65.22</v>
      </c>
      <c r="G55" s="2">
        <v>59.29</v>
      </c>
      <c r="H55" s="51" t="s">
        <v>105</v>
      </c>
      <c r="I55" s="53">
        <v>47.48</v>
      </c>
    </row>
    <row r="56" spans="1:11">
      <c r="A56" s="16" t="s">
        <v>18</v>
      </c>
      <c r="B56" s="56" t="s">
        <v>34</v>
      </c>
      <c r="C56" s="56" t="s">
        <v>34</v>
      </c>
      <c r="D56" s="56" t="s">
        <v>34</v>
      </c>
      <c r="E56" s="56" t="s">
        <v>34</v>
      </c>
      <c r="F56" s="56" t="s">
        <v>34</v>
      </c>
      <c r="G56" s="56" t="s">
        <v>34</v>
      </c>
      <c r="H56" s="56" t="s">
        <v>34</v>
      </c>
      <c r="I56" s="56" t="s">
        <v>34</v>
      </c>
      <c r="K56" t="s">
        <v>107</v>
      </c>
    </row>
    <row r="57" spans="1:11">
      <c r="A57" s="16" t="s">
        <v>19</v>
      </c>
      <c r="B57" s="2">
        <v>140.83000000000001</v>
      </c>
      <c r="C57" s="2">
        <v>93.88</v>
      </c>
      <c r="D57" s="2">
        <v>174.2</v>
      </c>
      <c r="E57" s="4">
        <v>63.88</v>
      </c>
      <c r="F57" s="4">
        <v>153.99</v>
      </c>
      <c r="G57" s="2">
        <v>106.76</v>
      </c>
      <c r="H57" s="4">
        <v>131.75</v>
      </c>
      <c r="I57" s="24">
        <v>141.76</v>
      </c>
    </row>
    <row r="58" spans="1:11">
      <c r="A58" s="16" t="s">
        <v>35</v>
      </c>
      <c r="B58" s="2">
        <f t="shared" ref="B58:I58" si="4">SUM(B46:B57)</f>
        <v>1213.8899999999999</v>
      </c>
      <c r="C58" s="2">
        <f t="shared" si="4"/>
        <v>974.5100000000001</v>
      </c>
      <c r="D58" s="2">
        <f t="shared" si="4"/>
        <v>1268.77</v>
      </c>
      <c r="E58" s="2">
        <f t="shared" si="4"/>
        <v>963.69999999999993</v>
      </c>
      <c r="F58" s="2">
        <f t="shared" si="4"/>
        <v>1053.21</v>
      </c>
      <c r="G58" s="2">
        <f t="shared" si="4"/>
        <v>988.41999999999985</v>
      </c>
      <c r="H58" s="2">
        <f t="shared" si="4"/>
        <v>1369.96</v>
      </c>
      <c r="I58" s="18">
        <f t="shared" si="4"/>
        <v>1018.29</v>
      </c>
    </row>
    <row r="59" spans="1:11">
      <c r="A59" s="16" t="s">
        <v>42</v>
      </c>
      <c r="B59" s="2">
        <f>AVERAGE(B46:B57)</f>
        <v>134.87666666666667</v>
      </c>
      <c r="C59" s="2">
        <f t="shared" ref="C59:I59" si="5">AVERAGE(C46:C57)</f>
        <v>108.2788888888889</v>
      </c>
      <c r="D59" s="2">
        <f t="shared" si="5"/>
        <v>140.97444444444443</v>
      </c>
      <c r="E59" s="2">
        <f t="shared" si="5"/>
        <v>107.07777777777777</v>
      </c>
      <c r="F59" s="2">
        <f t="shared" si="5"/>
        <v>117.02333333333334</v>
      </c>
      <c r="G59" s="2">
        <f t="shared" si="5"/>
        <v>109.82444444444442</v>
      </c>
      <c r="H59" s="2">
        <f t="shared" si="5"/>
        <v>171.245</v>
      </c>
      <c r="I59" s="2">
        <f t="shared" si="5"/>
        <v>113.14333333333333</v>
      </c>
    </row>
    <row r="60" spans="1:11">
      <c r="A60" s="16" t="s">
        <v>22</v>
      </c>
      <c r="B60" s="2">
        <f>MEDIAN(B46:B57)</f>
        <v>110.52</v>
      </c>
      <c r="C60" s="2">
        <f t="shared" ref="C60:I60" si="6">MEDIAN(C46:C57)</f>
        <v>93.88</v>
      </c>
      <c r="D60" s="2">
        <f t="shared" si="6"/>
        <v>139.29</v>
      </c>
      <c r="E60" s="2">
        <f t="shared" si="6"/>
        <v>89.43</v>
      </c>
      <c r="F60" s="2">
        <f t="shared" si="6"/>
        <v>103.99</v>
      </c>
      <c r="G60" s="2">
        <f t="shared" si="6"/>
        <v>87.61</v>
      </c>
      <c r="H60" s="2">
        <f t="shared" si="6"/>
        <v>129.22499999999999</v>
      </c>
      <c r="I60" s="2">
        <f t="shared" si="6"/>
        <v>128.91999999999999</v>
      </c>
    </row>
    <row r="61" spans="1:11">
      <c r="A61" s="16" t="s">
        <v>23</v>
      </c>
      <c r="B61" s="51">
        <f>MIN(B46:B57)</f>
        <v>74.67</v>
      </c>
      <c r="C61" s="51">
        <f t="shared" ref="C61:I61" si="7">MIN(C46:C57)</f>
        <v>45.42</v>
      </c>
      <c r="D61" s="51">
        <f t="shared" si="7"/>
        <v>47.2</v>
      </c>
      <c r="E61" s="51">
        <f t="shared" si="7"/>
        <v>59.53</v>
      </c>
      <c r="F61" s="51">
        <f t="shared" si="7"/>
        <v>64.67</v>
      </c>
      <c r="G61" s="51">
        <f t="shared" si="7"/>
        <v>50.18</v>
      </c>
      <c r="H61" s="51">
        <f t="shared" si="7"/>
        <v>94.11</v>
      </c>
      <c r="I61" s="51">
        <f t="shared" si="7"/>
        <v>47.48</v>
      </c>
    </row>
    <row r="62" spans="1:11" ht="13.5" thickBot="1">
      <c r="A62" s="19" t="s">
        <v>24</v>
      </c>
      <c r="B62" s="20">
        <f t="shared" ref="B62:I62" si="8">MAX(B46:B57)</f>
        <v>265.95999999999998</v>
      </c>
      <c r="C62" s="20">
        <f t="shared" si="8"/>
        <v>179.66</v>
      </c>
      <c r="D62" s="20">
        <f t="shared" si="8"/>
        <v>275.47000000000003</v>
      </c>
      <c r="E62" s="20">
        <f t="shared" si="8"/>
        <v>188.83</v>
      </c>
      <c r="F62" s="20">
        <f t="shared" si="8"/>
        <v>214.66</v>
      </c>
      <c r="G62" s="20">
        <f t="shared" si="8"/>
        <v>226.06</v>
      </c>
      <c r="H62" s="20">
        <f t="shared" si="8"/>
        <v>344.65</v>
      </c>
      <c r="I62" s="21">
        <f t="shared" si="8"/>
        <v>192.02</v>
      </c>
    </row>
    <row r="63" spans="1:11">
      <c r="B63" s="25"/>
    </row>
    <row r="64" spans="1:11" ht="14.25">
      <c r="A64" s="25" t="s">
        <v>51</v>
      </c>
      <c r="B64" s="32"/>
      <c r="C64" s="25"/>
      <c r="D64" s="25"/>
      <c r="E64" s="14"/>
      <c r="F64" s="14"/>
    </row>
    <row r="65" spans="1:6" ht="14.25">
      <c r="A65" s="32" t="s">
        <v>52</v>
      </c>
      <c r="B65" s="43"/>
      <c r="C65" s="32"/>
      <c r="D65" s="32"/>
    </row>
    <row r="66" spans="1:6">
      <c r="A66" s="170" t="s">
        <v>41</v>
      </c>
      <c r="B66" s="170"/>
      <c r="C66" s="170"/>
      <c r="D66" s="170"/>
      <c r="E66" s="170"/>
      <c r="F66" s="170"/>
    </row>
  </sheetData>
  <mergeCells count="21">
    <mergeCell ref="B14:K14"/>
    <mergeCell ref="A41:I41"/>
    <mergeCell ref="F15:I15"/>
    <mergeCell ref="A14:A18"/>
    <mergeCell ref="F16:I16"/>
    <mergeCell ref="B16:E16"/>
    <mergeCell ref="K15:K16"/>
    <mergeCell ref="B15:E15"/>
    <mergeCell ref="A66:F66"/>
    <mergeCell ref="F17:I17"/>
    <mergeCell ref="A43:I43"/>
    <mergeCell ref="B17:E17"/>
    <mergeCell ref="A39:I39"/>
    <mergeCell ref="A40:I40"/>
    <mergeCell ref="B44:I44"/>
    <mergeCell ref="A42:I42"/>
    <mergeCell ref="A1:I2"/>
    <mergeCell ref="A4:I4"/>
    <mergeCell ref="A6:I8"/>
    <mergeCell ref="A11:I11"/>
    <mergeCell ref="A13:K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topLeftCell="A37" workbookViewId="0">
      <selection activeCell="K16" sqref="K16:L16"/>
    </sheetView>
  </sheetViews>
  <sheetFormatPr defaultRowHeight="12.75"/>
  <cols>
    <col min="1" max="1" width="21.5703125" customWidth="1"/>
    <col min="3" max="3" width="11.85546875" customWidth="1"/>
    <col min="7" max="7" width="10.140625" customWidth="1"/>
    <col min="8" max="8" width="13" customWidth="1"/>
    <col min="11" max="11" width="13.28515625" customWidth="1"/>
    <col min="12" max="12" width="14.140625" customWidth="1"/>
    <col min="13" max="13" width="16.140625" customWidth="1"/>
  </cols>
  <sheetData>
    <row r="1" spans="1:13">
      <c r="A1" s="215" t="s">
        <v>56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3">
      <c r="A2" s="216"/>
      <c r="B2" s="216"/>
      <c r="C2" s="216"/>
      <c r="D2" s="216"/>
      <c r="E2" s="216"/>
      <c r="F2" s="216"/>
      <c r="G2" s="216"/>
      <c r="H2" s="216"/>
      <c r="I2" s="216"/>
      <c r="J2" s="216"/>
    </row>
    <row r="4" spans="1:13" ht="15.75">
      <c r="A4" s="149" t="s">
        <v>81</v>
      </c>
      <c r="B4" s="150"/>
      <c r="C4" s="150"/>
      <c r="D4" s="150"/>
      <c r="E4" s="150"/>
      <c r="F4" s="150"/>
      <c r="G4" s="150"/>
      <c r="H4" s="150"/>
      <c r="I4" s="150"/>
      <c r="J4" s="150"/>
    </row>
    <row r="6" spans="1:13">
      <c r="A6" s="151" t="s">
        <v>47</v>
      </c>
      <c r="B6" s="152"/>
      <c r="C6" s="152"/>
      <c r="D6" s="152"/>
      <c r="E6" s="152"/>
      <c r="F6" s="152"/>
      <c r="G6" s="152"/>
      <c r="H6" s="152"/>
      <c r="I6" s="152"/>
      <c r="J6" s="152"/>
    </row>
    <row r="7" spans="1:13">
      <c r="A7" s="152"/>
      <c r="B7" s="152"/>
      <c r="C7" s="152"/>
      <c r="D7" s="152"/>
      <c r="E7" s="152"/>
      <c r="F7" s="152"/>
      <c r="G7" s="152"/>
      <c r="H7" s="152"/>
      <c r="I7" s="152"/>
      <c r="J7" s="152"/>
    </row>
    <row r="8" spans="1:13">
      <c r="A8" s="152"/>
      <c r="B8" s="152"/>
      <c r="C8" s="152"/>
      <c r="D8" s="152"/>
      <c r="E8" s="152"/>
      <c r="F8" s="152"/>
      <c r="G8" s="152"/>
      <c r="H8" s="152"/>
      <c r="I8" s="152"/>
      <c r="J8" s="152"/>
    </row>
    <row r="10" spans="1:13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3">
      <c r="A11" s="212"/>
      <c r="B11" s="212"/>
      <c r="C11" s="212"/>
      <c r="D11" s="212"/>
      <c r="E11" s="212"/>
      <c r="F11" s="212"/>
      <c r="G11" s="212"/>
      <c r="H11" s="212"/>
      <c r="I11" s="212"/>
      <c r="J11" s="212"/>
    </row>
    <row r="12" spans="1:13" ht="13.5" thickBot="1">
      <c r="A12" s="7"/>
      <c r="B12" s="11"/>
      <c r="C12" s="11"/>
      <c r="D12" s="11"/>
      <c r="E12" s="11"/>
      <c r="F12" s="11"/>
      <c r="G12" s="11"/>
      <c r="H12" s="11"/>
      <c r="I12" s="11"/>
      <c r="J12" s="11"/>
    </row>
    <row r="13" spans="1:13">
      <c r="A13" s="206" t="s">
        <v>82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8"/>
    </row>
    <row r="14" spans="1:13">
      <c r="A14" s="157" t="s">
        <v>0</v>
      </c>
      <c r="B14" s="164" t="s">
        <v>1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99"/>
    </row>
    <row r="15" spans="1:13" ht="25.5" customHeight="1">
      <c r="A15" s="157"/>
      <c r="B15" s="163" t="s">
        <v>84</v>
      </c>
      <c r="C15" s="164"/>
      <c r="D15" s="164"/>
      <c r="E15" s="164"/>
      <c r="F15" s="164" t="s">
        <v>4</v>
      </c>
      <c r="G15" s="164"/>
      <c r="H15" s="164"/>
      <c r="I15" s="164"/>
      <c r="J15" s="164"/>
      <c r="K15" s="163" t="s">
        <v>90</v>
      </c>
      <c r="L15" s="164"/>
      <c r="M15" s="171" t="s">
        <v>91</v>
      </c>
    </row>
    <row r="16" spans="1:13" ht="41.25" customHeight="1">
      <c r="A16" s="157"/>
      <c r="B16" s="163" t="s">
        <v>93</v>
      </c>
      <c r="C16" s="164"/>
      <c r="D16" s="164"/>
      <c r="E16" s="164"/>
      <c r="F16" s="161" t="s">
        <v>87</v>
      </c>
      <c r="G16" s="161"/>
      <c r="H16" s="162"/>
      <c r="I16" s="162"/>
      <c r="J16" s="162"/>
      <c r="K16" s="163" t="s">
        <v>95</v>
      </c>
      <c r="L16" s="164"/>
      <c r="M16" s="171"/>
    </row>
    <row r="17" spans="1:13">
      <c r="A17" s="157"/>
      <c r="B17" s="164" t="s">
        <v>5</v>
      </c>
      <c r="C17" s="164"/>
      <c r="D17" s="164"/>
      <c r="E17" s="164"/>
      <c r="F17" s="164" t="s">
        <v>5</v>
      </c>
      <c r="G17" s="164"/>
      <c r="H17" s="164"/>
      <c r="I17" s="164"/>
      <c r="J17" s="164"/>
      <c r="K17" s="163" t="s">
        <v>5</v>
      </c>
      <c r="L17" s="164"/>
      <c r="M17" s="17" t="s">
        <v>5</v>
      </c>
    </row>
    <row r="18" spans="1:13">
      <c r="A18" s="157"/>
      <c r="B18" s="1" t="s">
        <v>7</v>
      </c>
      <c r="C18" s="2" t="s">
        <v>6</v>
      </c>
      <c r="D18" s="1" t="s">
        <v>2</v>
      </c>
      <c r="E18" s="2" t="s">
        <v>32</v>
      </c>
      <c r="F18" s="1" t="s">
        <v>7</v>
      </c>
      <c r="G18" s="2" t="s">
        <v>6</v>
      </c>
      <c r="H18" s="4" t="s">
        <v>63</v>
      </c>
      <c r="I18" s="1" t="s">
        <v>2</v>
      </c>
      <c r="J18" s="2" t="s">
        <v>32</v>
      </c>
      <c r="K18" s="2" t="s">
        <v>62</v>
      </c>
      <c r="L18" s="2" t="s">
        <v>63</v>
      </c>
      <c r="M18" s="24" t="s">
        <v>76</v>
      </c>
    </row>
    <row r="19" spans="1:13">
      <c r="A19" s="16" t="s">
        <v>8</v>
      </c>
      <c r="B19" s="2">
        <v>2.5960000000000001</v>
      </c>
      <c r="C19" s="2">
        <v>1.3169999999999999</v>
      </c>
      <c r="D19" s="2">
        <v>3.637</v>
      </c>
      <c r="E19" s="2">
        <v>3.7509999999999999</v>
      </c>
      <c r="F19" s="2">
        <v>15.537000000000001</v>
      </c>
      <c r="G19" s="2">
        <v>3.0619999999999998</v>
      </c>
      <c r="H19" s="2"/>
      <c r="I19" s="3">
        <v>7.3360000000000003</v>
      </c>
      <c r="J19" s="2">
        <v>23.023</v>
      </c>
      <c r="K19" s="2">
        <v>9.6310000000000002</v>
      </c>
      <c r="L19" s="2">
        <v>42.634</v>
      </c>
      <c r="M19" s="17" t="s">
        <v>34</v>
      </c>
    </row>
    <row r="20" spans="1:13">
      <c r="A20" s="16" t="s">
        <v>9</v>
      </c>
      <c r="B20" s="47">
        <v>1.3640000000000001</v>
      </c>
      <c r="C20" s="2">
        <v>1.85</v>
      </c>
      <c r="D20" s="2">
        <v>5.6840000000000002</v>
      </c>
      <c r="E20" s="2">
        <v>2.8839999999999999</v>
      </c>
      <c r="F20" s="2">
        <v>7.508</v>
      </c>
      <c r="G20" s="2">
        <v>2.7930000000000001</v>
      </c>
      <c r="H20" s="2"/>
      <c r="I20" s="3">
        <v>5.14</v>
      </c>
      <c r="J20" s="2">
        <v>13.818</v>
      </c>
      <c r="K20" s="2">
        <v>21.221</v>
      </c>
      <c r="L20" s="2">
        <v>23.786000000000001</v>
      </c>
      <c r="M20" s="17" t="s">
        <v>34</v>
      </c>
    </row>
    <row r="21" spans="1:13">
      <c r="A21" s="16" t="s">
        <v>10</v>
      </c>
      <c r="B21" s="2">
        <v>1.202</v>
      </c>
      <c r="C21" s="2">
        <v>0.88</v>
      </c>
      <c r="D21" s="2">
        <v>1.9690000000000001</v>
      </c>
      <c r="E21" s="2">
        <v>3.7170000000000001</v>
      </c>
      <c r="F21" s="2">
        <v>4.7290000000000001</v>
      </c>
      <c r="G21" s="2">
        <v>2.036</v>
      </c>
      <c r="H21" s="2"/>
      <c r="I21" s="3">
        <v>2.0139999999999998</v>
      </c>
      <c r="J21" s="2">
        <v>5.4260000000000002</v>
      </c>
      <c r="K21" s="2">
        <v>16.189</v>
      </c>
      <c r="L21" s="2">
        <v>27.617999999999999</v>
      </c>
      <c r="M21" s="17" t="s">
        <v>34</v>
      </c>
    </row>
    <row r="22" spans="1:13">
      <c r="A22" s="16" t="s">
        <v>11</v>
      </c>
      <c r="B22" s="2">
        <v>0.09</v>
      </c>
      <c r="C22" s="2">
        <v>3.681</v>
      </c>
      <c r="D22" s="2">
        <v>1.093</v>
      </c>
      <c r="E22" s="2">
        <v>1.5109999999999999</v>
      </c>
      <c r="F22" s="2">
        <v>1.39</v>
      </c>
      <c r="G22" s="2">
        <v>0.52100000000000002</v>
      </c>
      <c r="H22" s="2"/>
      <c r="I22" s="3">
        <v>1.073</v>
      </c>
      <c r="J22" s="2">
        <v>1.875</v>
      </c>
      <c r="K22" s="1" t="s">
        <v>34</v>
      </c>
      <c r="L22" s="2">
        <v>42.905000000000001</v>
      </c>
      <c r="M22" s="17" t="s">
        <v>34</v>
      </c>
    </row>
    <row r="23" spans="1:13">
      <c r="A23" s="16" t="s">
        <v>12</v>
      </c>
      <c r="B23" s="2">
        <v>0.46500000000000002</v>
      </c>
      <c r="C23" s="2">
        <v>1.077</v>
      </c>
      <c r="D23" s="2">
        <v>1.0289999999999999</v>
      </c>
      <c r="E23" s="2">
        <v>1.405</v>
      </c>
      <c r="F23" s="2">
        <v>4.2999999999999997E-2</v>
      </c>
      <c r="G23" s="1" t="s">
        <v>34</v>
      </c>
      <c r="H23" s="2">
        <v>0.54900000000000004</v>
      </c>
      <c r="I23" s="3">
        <v>5.1999999999999998E-2</v>
      </c>
      <c r="J23" s="2">
        <v>0.125</v>
      </c>
      <c r="K23" s="1" t="s">
        <v>34</v>
      </c>
      <c r="L23" s="2">
        <v>44.465000000000003</v>
      </c>
      <c r="M23" s="17" t="s">
        <v>34</v>
      </c>
    </row>
    <row r="24" spans="1:13">
      <c r="A24" s="16" t="s">
        <v>13</v>
      </c>
      <c r="B24" s="51" t="s">
        <v>96</v>
      </c>
      <c r="C24" s="2">
        <v>8.3000000000000004E-2</v>
      </c>
      <c r="D24" s="51" t="s">
        <v>73</v>
      </c>
      <c r="E24" s="2">
        <v>0.27200000000000002</v>
      </c>
      <c r="F24" s="2">
        <v>0.25</v>
      </c>
      <c r="G24" s="1" t="s">
        <v>34</v>
      </c>
      <c r="H24" s="2">
        <v>0.215</v>
      </c>
      <c r="I24" s="51" t="s">
        <v>74</v>
      </c>
      <c r="J24" s="2">
        <v>0.11700000000000001</v>
      </c>
      <c r="K24" s="1" t="s">
        <v>34</v>
      </c>
      <c r="L24" s="2">
        <v>39.048000000000002</v>
      </c>
      <c r="M24" s="17" t="s">
        <v>34</v>
      </c>
    </row>
    <row r="25" spans="1:13">
      <c r="A25" s="16" t="s">
        <v>14</v>
      </c>
      <c r="B25" s="3">
        <v>1.244</v>
      </c>
      <c r="C25" s="3">
        <v>2.02</v>
      </c>
      <c r="D25" s="3">
        <v>2.532</v>
      </c>
      <c r="E25" s="3">
        <v>3.1</v>
      </c>
      <c r="F25" s="51" t="s">
        <v>77</v>
      </c>
      <c r="G25" s="1" t="s">
        <v>34</v>
      </c>
      <c r="H25" s="51" t="s">
        <v>77</v>
      </c>
      <c r="I25" s="51" t="s">
        <v>77</v>
      </c>
      <c r="J25" s="51" t="s">
        <v>77</v>
      </c>
      <c r="K25" s="1" t="s">
        <v>34</v>
      </c>
      <c r="L25" s="2">
        <v>46.795000000000002</v>
      </c>
      <c r="M25" s="18">
        <v>24.071999999999999</v>
      </c>
    </row>
    <row r="26" spans="1:13">
      <c r="A26" s="16" t="s">
        <v>15</v>
      </c>
      <c r="B26" s="3">
        <v>0.49199999999999999</v>
      </c>
      <c r="C26" s="3">
        <v>0.39900000000000002</v>
      </c>
      <c r="D26" s="3">
        <v>1.2030000000000001</v>
      </c>
      <c r="E26" s="3">
        <v>2.0529999999999999</v>
      </c>
      <c r="F26" s="51" t="s">
        <v>74</v>
      </c>
      <c r="G26" s="1" t="s">
        <v>34</v>
      </c>
      <c r="H26" s="2">
        <v>0.996</v>
      </c>
      <c r="I26" s="51" t="s">
        <v>74</v>
      </c>
      <c r="J26" s="51" t="s">
        <v>74</v>
      </c>
      <c r="K26" s="1" t="s">
        <v>34</v>
      </c>
      <c r="L26" s="2">
        <v>45.857999999999997</v>
      </c>
      <c r="M26" s="18">
        <v>45.920999999999999</v>
      </c>
    </row>
    <row r="27" spans="1:13">
      <c r="A27" s="16" t="s">
        <v>16</v>
      </c>
      <c r="B27" s="51" t="s">
        <v>97</v>
      </c>
      <c r="C27" s="3">
        <v>1.6890000000000001</v>
      </c>
      <c r="D27" s="3">
        <v>1</v>
      </c>
      <c r="E27" s="3">
        <v>1.704</v>
      </c>
      <c r="F27" s="4">
        <v>4.9450000000000003</v>
      </c>
      <c r="G27" s="1" t="s">
        <v>34</v>
      </c>
      <c r="H27" s="4">
        <v>31.704000000000001</v>
      </c>
      <c r="I27" s="51">
        <v>0.18</v>
      </c>
      <c r="J27" s="4">
        <v>0.51300000000000001</v>
      </c>
      <c r="K27" s="1" t="s">
        <v>34</v>
      </c>
      <c r="L27" s="42">
        <v>40.418999999999997</v>
      </c>
      <c r="M27" s="18">
        <v>42.976999999999997</v>
      </c>
    </row>
    <row r="28" spans="1:13">
      <c r="A28" s="16" t="s">
        <v>17</v>
      </c>
      <c r="B28" s="2">
        <v>2.8000000000000001E-2</v>
      </c>
      <c r="C28" s="51" t="s">
        <v>94</v>
      </c>
      <c r="D28" s="2">
        <v>0.219</v>
      </c>
      <c r="E28" s="2">
        <v>0.3</v>
      </c>
      <c r="F28" s="2">
        <v>3.0569999999999999</v>
      </c>
      <c r="G28" s="1" t="s">
        <v>34</v>
      </c>
      <c r="H28" s="2">
        <v>23.710999999999999</v>
      </c>
      <c r="I28" s="3">
        <v>1.6839999999999999</v>
      </c>
      <c r="J28" s="2">
        <v>2.5019999999999998</v>
      </c>
      <c r="K28" s="1" t="s">
        <v>34</v>
      </c>
      <c r="L28" s="2">
        <v>55.151000000000003</v>
      </c>
      <c r="M28" s="18">
        <v>45.234999999999999</v>
      </c>
    </row>
    <row r="29" spans="1:13">
      <c r="A29" s="16" t="s">
        <v>18</v>
      </c>
      <c r="B29" s="2">
        <v>8.7999999999999995E-2</v>
      </c>
      <c r="C29" s="2">
        <v>0.96799999999999997</v>
      </c>
      <c r="D29" s="2">
        <v>1.6679999999999999</v>
      </c>
      <c r="E29" s="2">
        <v>0.755</v>
      </c>
      <c r="F29" s="2">
        <v>6.1959999999999997</v>
      </c>
      <c r="G29" s="1" t="s">
        <v>34</v>
      </c>
      <c r="H29" s="2">
        <v>31.582000000000001</v>
      </c>
      <c r="I29" s="2">
        <v>5.915</v>
      </c>
      <c r="J29" s="2">
        <v>5.6740000000000004</v>
      </c>
      <c r="K29" s="1" t="s">
        <v>34</v>
      </c>
      <c r="L29" s="2">
        <v>65.887</v>
      </c>
      <c r="M29" s="62">
        <v>111.23399999999999</v>
      </c>
    </row>
    <row r="30" spans="1:13">
      <c r="A30" s="16" t="s">
        <v>19</v>
      </c>
      <c r="B30" s="42">
        <v>1.1739999999999999</v>
      </c>
      <c r="C30" s="2">
        <v>6.6669999999999998</v>
      </c>
      <c r="D30" s="2">
        <v>4.0510000000000002</v>
      </c>
      <c r="E30" s="2">
        <v>3.609</v>
      </c>
      <c r="F30" s="2">
        <v>19.050999999999998</v>
      </c>
      <c r="G30" s="1" t="s">
        <v>34</v>
      </c>
      <c r="H30" s="2">
        <v>33.530999999999999</v>
      </c>
      <c r="I30" s="2">
        <v>10.853999999999999</v>
      </c>
      <c r="J30" s="49">
        <v>18.367999999999999</v>
      </c>
      <c r="K30" s="1" t="s">
        <v>34</v>
      </c>
      <c r="L30" s="2">
        <v>51.61</v>
      </c>
      <c r="M30" s="62">
        <v>114.206</v>
      </c>
    </row>
    <row r="31" spans="1:13">
      <c r="A31" s="16" t="s">
        <v>20</v>
      </c>
      <c r="B31" s="2">
        <f>SUM(B19:B30)</f>
        <v>8.7429999999999986</v>
      </c>
      <c r="C31" s="2">
        <f t="shared" ref="C31:M31" si="0">SUM(C19:C30)</f>
        <v>20.631</v>
      </c>
      <c r="D31" s="2">
        <f>SUM(D19:D30)</f>
        <v>24.085000000000001</v>
      </c>
      <c r="E31" s="2">
        <f t="shared" si="0"/>
        <v>25.061</v>
      </c>
      <c r="F31" s="2">
        <f t="shared" si="0"/>
        <v>62.706000000000003</v>
      </c>
      <c r="G31" s="2">
        <f>SUM(G19:G30)</f>
        <v>8.4120000000000008</v>
      </c>
      <c r="H31" s="2">
        <f t="shared" si="0"/>
        <v>122.28800000000001</v>
      </c>
      <c r="I31" s="2">
        <f t="shared" si="0"/>
        <v>34.247999999999998</v>
      </c>
      <c r="J31" s="2">
        <f t="shared" si="0"/>
        <v>71.441000000000003</v>
      </c>
      <c r="K31" s="2">
        <f t="shared" si="0"/>
        <v>47.040999999999997</v>
      </c>
      <c r="L31" s="2">
        <f t="shared" si="0"/>
        <v>526.17599999999993</v>
      </c>
      <c r="M31" s="18">
        <f t="shared" si="0"/>
        <v>383.64499999999998</v>
      </c>
    </row>
    <row r="32" spans="1:13">
      <c r="A32" s="16" t="s">
        <v>42</v>
      </c>
      <c r="B32" s="2">
        <v>1.78975</v>
      </c>
      <c r="C32" s="2">
        <v>0.24024999999999999</v>
      </c>
      <c r="D32" s="2">
        <v>1.398833</v>
      </c>
      <c r="E32" s="2">
        <v>0.68758300000000006</v>
      </c>
      <c r="F32" s="2">
        <f t="shared" ref="F32:M32" si="1">AVERAGE(F19:F30)</f>
        <v>6.2706</v>
      </c>
      <c r="G32" s="2">
        <f>AVERAGE(G19:G30)</f>
        <v>2.1030000000000002</v>
      </c>
      <c r="H32" s="2">
        <f t="shared" si="1"/>
        <v>17.469714285714286</v>
      </c>
      <c r="I32" s="2">
        <v>1.9117500000000001</v>
      </c>
      <c r="J32" s="2">
        <f t="shared" si="1"/>
        <v>7.1440999999999999</v>
      </c>
      <c r="K32" s="2">
        <f t="shared" si="1"/>
        <v>15.680333333333332</v>
      </c>
      <c r="L32" s="2">
        <f t="shared" si="1"/>
        <v>43.847999999999992</v>
      </c>
      <c r="M32" s="18">
        <f t="shared" si="1"/>
        <v>63.94083333333333</v>
      </c>
    </row>
    <row r="33" spans="1:13">
      <c r="A33" s="16" t="s">
        <v>22</v>
      </c>
      <c r="B33" s="2">
        <v>9.5000000000000001E-2</v>
      </c>
      <c r="C33" s="2">
        <v>7.6999999999999999E-2</v>
      </c>
      <c r="D33" s="2">
        <v>9.8500000000000004E-2</v>
      </c>
      <c r="E33" s="2">
        <v>0.115</v>
      </c>
      <c r="F33" s="2">
        <f t="shared" ref="F33:M33" si="2">MEDIAN(F19:F30)</f>
        <v>4.8369999999999997</v>
      </c>
      <c r="G33" s="2">
        <f>MEDIAN(G19:G30)</f>
        <v>2.4145000000000003</v>
      </c>
      <c r="H33" s="2">
        <f t="shared" si="2"/>
        <v>23.710999999999999</v>
      </c>
      <c r="I33" s="2">
        <v>1.4085000000000001</v>
      </c>
      <c r="J33" s="2">
        <f t="shared" si="2"/>
        <v>3.964</v>
      </c>
      <c r="K33" s="2">
        <f t="shared" si="2"/>
        <v>16.189</v>
      </c>
      <c r="L33" s="2">
        <f t="shared" si="2"/>
        <v>43.685000000000002</v>
      </c>
      <c r="M33" s="18">
        <f t="shared" si="2"/>
        <v>45.578000000000003</v>
      </c>
    </row>
    <row r="34" spans="1:13">
      <c r="A34" s="16" t="s">
        <v>23</v>
      </c>
      <c r="B34" s="2">
        <f>MIN(B19:B30)</f>
        <v>2.8000000000000001E-2</v>
      </c>
      <c r="C34" s="2">
        <f t="shared" ref="C34:M34" si="3">MIN(C19:C30)</f>
        <v>8.3000000000000004E-2</v>
      </c>
      <c r="D34" s="2">
        <f>MIN(D19:D30)</f>
        <v>0.219</v>
      </c>
      <c r="E34" s="2">
        <f t="shared" si="3"/>
        <v>0.27200000000000002</v>
      </c>
      <c r="F34" s="2">
        <f t="shared" si="3"/>
        <v>4.2999999999999997E-2</v>
      </c>
      <c r="G34" s="2">
        <f>MIN(G19:G30)</f>
        <v>0.52100000000000002</v>
      </c>
      <c r="H34" s="2">
        <f t="shared" si="3"/>
        <v>0.215</v>
      </c>
      <c r="I34" s="2">
        <f t="shared" si="3"/>
        <v>5.1999999999999998E-2</v>
      </c>
      <c r="J34" s="2">
        <f t="shared" si="3"/>
        <v>0.11700000000000001</v>
      </c>
      <c r="K34" s="2">
        <f t="shared" si="3"/>
        <v>9.6310000000000002</v>
      </c>
      <c r="L34" s="2">
        <f t="shared" si="3"/>
        <v>23.786000000000001</v>
      </c>
      <c r="M34" s="18">
        <f t="shared" si="3"/>
        <v>24.071999999999999</v>
      </c>
    </row>
    <row r="35" spans="1:13">
      <c r="A35" s="16" t="s">
        <v>24</v>
      </c>
      <c r="B35" s="2">
        <f>MAX(B19:B30)</f>
        <v>2.5960000000000001</v>
      </c>
      <c r="C35" s="2">
        <f t="shared" ref="C35:M35" si="4">MAX(C19:C30)</f>
        <v>6.6669999999999998</v>
      </c>
      <c r="D35" s="2">
        <f t="shared" si="4"/>
        <v>5.6840000000000002</v>
      </c>
      <c r="E35" s="2">
        <f t="shared" si="4"/>
        <v>3.7509999999999999</v>
      </c>
      <c r="F35" s="2">
        <f t="shared" si="4"/>
        <v>19.050999999999998</v>
      </c>
      <c r="G35" s="2">
        <f>MAX(G19:G30)</f>
        <v>3.0619999999999998</v>
      </c>
      <c r="H35" s="2">
        <f t="shared" si="4"/>
        <v>33.530999999999999</v>
      </c>
      <c r="I35" s="2">
        <f t="shared" si="4"/>
        <v>10.853999999999999</v>
      </c>
      <c r="J35" s="2">
        <f t="shared" si="4"/>
        <v>23.023</v>
      </c>
      <c r="K35" s="2">
        <f t="shared" si="4"/>
        <v>21.221</v>
      </c>
      <c r="L35" s="2">
        <f t="shared" si="4"/>
        <v>65.887</v>
      </c>
      <c r="M35" s="18">
        <f t="shared" si="4"/>
        <v>114.206</v>
      </c>
    </row>
    <row r="36" spans="1:13">
      <c r="A36" s="61" t="s">
        <v>78</v>
      </c>
      <c r="B36" s="2"/>
      <c r="C36" s="2"/>
      <c r="D36" s="2"/>
      <c r="E36" s="2"/>
      <c r="F36" s="48">
        <v>2</v>
      </c>
      <c r="G36" s="48"/>
      <c r="H36" s="60">
        <v>5</v>
      </c>
      <c r="I36" s="2"/>
      <c r="J36" s="48">
        <v>5</v>
      </c>
      <c r="K36" s="2"/>
      <c r="L36" s="60">
        <v>6</v>
      </c>
      <c r="M36" s="62">
        <v>44</v>
      </c>
    </row>
    <row r="37" spans="1:13" ht="13.5" thickBot="1">
      <c r="A37" s="59" t="s">
        <v>92</v>
      </c>
      <c r="B37" s="20"/>
      <c r="C37" s="20"/>
      <c r="D37" s="20"/>
      <c r="E37" s="20"/>
      <c r="F37" s="31">
        <v>2</v>
      </c>
      <c r="G37" s="31"/>
      <c r="H37" s="57">
        <v>5</v>
      </c>
      <c r="I37" s="20"/>
      <c r="J37" s="31">
        <v>5</v>
      </c>
      <c r="K37" s="20"/>
      <c r="L37" s="57">
        <v>2</v>
      </c>
      <c r="M37" s="63">
        <v>43</v>
      </c>
    </row>
    <row r="38" spans="1:13">
      <c r="B38" s="8"/>
      <c r="C38" s="11"/>
      <c r="D38" s="11"/>
      <c r="E38" s="11"/>
      <c r="F38" s="11"/>
      <c r="G38" s="11"/>
      <c r="H38" s="11"/>
      <c r="I38" s="11"/>
      <c r="J38" s="11"/>
    </row>
    <row r="39" spans="1:13" ht="15.75">
      <c r="A39" s="201" t="s">
        <v>48</v>
      </c>
      <c r="B39" s="201"/>
      <c r="C39" s="201"/>
      <c r="D39" s="201"/>
      <c r="E39" s="201"/>
      <c r="F39" s="201"/>
      <c r="G39" s="201"/>
      <c r="H39" s="201"/>
      <c r="I39" s="201"/>
      <c r="J39" s="201"/>
    </row>
    <row r="40" spans="1:13">
      <c r="A40" s="201" t="s">
        <v>49</v>
      </c>
      <c r="B40" s="201"/>
      <c r="C40" s="201"/>
      <c r="D40" s="201"/>
      <c r="E40" s="201"/>
      <c r="F40" s="201"/>
      <c r="G40" s="201"/>
      <c r="H40" s="201"/>
      <c r="I40" s="201"/>
      <c r="J40" s="201"/>
    </row>
    <row r="41" spans="1:13" ht="15.75">
      <c r="A41" s="201" t="s">
        <v>64</v>
      </c>
      <c r="B41" s="201"/>
      <c r="C41" s="201"/>
      <c r="D41" s="201"/>
      <c r="E41" s="201"/>
      <c r="F41" s="201"/>
      <c r="G41" s="201"/>
      <c r="H41" s="201"/>
      <c r="I41" s="201"/>
      <c r="J41" s="201"/>
    </row>
    <row r="42" spans="1:13" ht="13.5" thickBot="1"/>
    <row r="43" spans="1:13" ht="14.25">
      <c r="A43" s="206" t="s">
        <v>83</v>
      </c>
      <c r="B43" s="207"/>
      <c r="C43" s="207"/>
      <c r="D43" s="207"/>
      <c r="E43" s="207"/>
      <c r="F43" s="207"/>
      <c r="G43" s="207"/>
      <c r="H43" s="207"/>
      <c r="I43" s="208"/>
      <c r="J43" s="65"/>
    </row>
    <row r="44" spans="1:13">
      <c r="A44" s="16" t="s">
        <v>0</v>
      </c>
      <c r="B44" s="164" t="s">
        <v>5</v>
      </c>
      <c r="C44" s="164"/>
      <c r="D44" s="164"/>
      <c r="E44" s="164"/>
      <c r="F44" s="164"/>
      <c r="G44" s="164"/>
      <c r="H44" s="164"/>
      <c r="I44" s="199"/>
      <c r="J44" s="7"/>
    </row>
    <row r="45" spans="1:13" ht="87">
      <c r="A45" s="16"/>
      <c r="B45" s="13" t="s">
        <v>7</v>
      </c>
      <c r="C45" s="13" t="s">
        <v>6</v>
      </c>
      <c r="D45" s="13" t="s">
        <v>26</v>
      </c>
      <c r="E45" s="13" t="s">
        <v>33</v>
      </c>
      <c r="F45" s="13" t="s">
        <v>37</v>
      </c>
      <c r="G45" s="13" t="s">
        <v>32</v>
      </c>
      <c r="H45" s="13" t="s">
        <v>30</v>
      </c>
      <c r="I45" s="22" t="s">
        <v>31</v>
      </c>
      <c r="M45" s="66"/>
    </row>
    <row r="46" spans="1:13">
      <c r="A46" s="16" t="s">
        <v>8</v>
      </c>
      <c r="B46" s="9">
        <v>268.20999999999998</v>
      </c>
      <c r="C46" s="9">
        <v>75.819999999999993</v>
      </c>
      <c r="D46" s="54">
        <v>105</v>
      </c>
      <c r="E46" s="10">
        <v>49.23</v>
      </c>
      <c r="F46" s="10">
        <v>149.76</v>
      </c>
      <c r="G46" s="10">
        <v>107.6</v>
      </c>
      <c r="H46" s="10">
        <v>195.09</v>
      </c>
      <c r="I46" s="23">
        <v>115.29</v>
      </c>
    </row>
    <row r="47" spans="1:13">
      <c r="A47" s="16" t="s">
        <v>9</v>
      </c>
      <c r="B47" s="2">
        <v>222.56</v>
      </c>
      <c r="C47" s="2">
        <v>146.52000000000001</v>
      </c>
      <c r="D47" s="3">
        <v>126.1</v>
      </c>
      <c r="E47" s="4">
        <v>71.78</v>
      </c>
      <c r="F47" s="4">
        <v>208.54</v>
      </c>
      <c r="G47" s="4">
        <v>101.39</v>
      </c>
      <c r="H47" s="4">
        <v>121.51</v>
      </c>
      <c r="I47" s="24">
        <v>116.3</v>
      </c>
    </row>
    <row r="48" spans="1:13">
      <c r="A48" s="16" t="s">
        <v>10</v>
      </c>
      <c r="B48" s="42">
        <v>48.67</v>
      </c>
      <c r="C48" s="2">
        <v>118.11</v>
      </c>
      <c r="D48" s="3">
        <v>59.83</v>
      </c>
      <c r="E48" s="4">
        <v>67.58</v>
      </c>
      <c r="F48" s="4">
        <v>51.25</v>
      </c>
      <c r="G48" s="4">
        <v>63.41</v>
      </c>
      <c r="H48" s="4">
        <v>181.19</v>
      </c>
      <c r="I48" s="24">
        <v>63.58</v>
      </c>
    </row>
    <row r="49" spans="1:9">
      <c r="A49" s="16" t="s">
        <v>11</v>
      </c>
      <c r="B49" s="2">
        <v>127.16</v>
      </c>
      <c r="C49" s="2">
        <v>127.13</v>
      </c>
      <c r="D49" s="3">
        <v>110.9</v>
      </c>
      <c r="E49" s="4">
        <v>116.41</v>
      </c>
      <c r="F49" s="2">
        <v>42.22</v>
      </c>
      <c r="G49" s="4">
        <v>43.85</v>
      </c>
      <c r="H49" s="4">
        <v>171.01</v>
      </c>
      <c r="I49" s="24">
        <v>150.38</v>
      </c>
    </row>
    <row r="50" spans="1:9">
      <c r="A50" s="16" t="s">
        <v>12</v>
      </c>
      <c r="B50" s="2">
        <v>149.35</v>
      </c>
      <c r="C50" s="2">
        <v>424.74</v>
      </c>
      <c r="D50" s="3">
        <v>276.95</v>
      </c>
      <c r="E50" s="4">
        <v>293.73</v>
      </c>
      <c r="F50" s="4">
        <v>304.86</v>
      </c>
      <c r="G50" s="4">
        <v>262.75</v>
      </c>
      <c r="H50" s="4">
        <v>204.33</v>
      </c>
      <c r="I50" s="24">
        <v>341.82</v>
      </c>
    </row>
    <row r="51" spans="1:9">
      <c r="A51" s="16" t="s">
        <v>13</v>
      </c>
      <c r="B51" s="2">
        <v>152.09</v>
      </c>
      <c r="C51" s="4">
        <v>253.16</v>
      </c>
      <c r="D51" s="55">
        <v>101.61</v>
      </c>
      <c r="E51" s="4">
        <v>127.19</v>
      </c>
      <c r="F51" s="4">
        <v>130.96</v>
      </c>
      <c r="G51" s="4">
        <v>146.58000000000001</v>
      </c>
      <c r="H51" s="4">
        <v>215.69</v>
      </c>
      <c r="I51" s="24">
        <v>149.13999999999999</v>
      </c>
    </row>
    <row r="52" spans="1:9">
      <c r="A52" s="16" t="s">
        <v>14</v>
      </c>
      <c r="B52" s="2">
        <v>181.05</v>
      </c>
      <c r="C52" s="2">
        <v>196.92</v>
      </c>
      <c r="D52" s="55">
        <v>102.26</v>
      </c>
      <c r="E52" s="4">
        <v>147.82</v>
      </c>
      <c r="F52" s="4">
        <v>167.86</v>
      </c>
      <c r="G52" s="4">
        <v>158.88</v>
      </c>
      <c r="H52" s="4">
        <v>153.31</v>
      </c>
      <c r="I52" s="24">
        <v>145.49</v>
      </c>
    </row>
    <row r="53" spans="1:9">
      <c r="A53" s="16" t="s">
        <v>15</v>
      </c>
      <c r="B53" s="56" t="s">
        <v>34</v>
      </c>
      <c r="C53" s="56" t="s">
        <v>34</v>
      </c>
      <c r="D53" s="56" t="s">
        <v>34</v>
      </c>
      <c r="E53" s="56" t="s">
        <v>34</v>
      </c>
      <c r="F53" s="56" t="s">
        <v>34</v>
      </c>
      <c r="G53" s="56" t="s">
        <v>34</v>
      </c>
      <c r="H53" s="56" t="s">
        <v>34</v>
      </c>
      <c r="I53" s="64" t="s">
        <v>34</v>
      </c>
    </row>
    <row r="54" spans="1:9">
      <c r="A54" s="16" t="s">
        <v>16</v>
      </c>
      <c r="B54" s="56" t="s">
        <v>34</v>
      </c>
      <c r="C54" s="2">
        <v>117.75</v>
      </c>
      <c r="D54" s="56" t="s">
        <v>34</v>
      </c>
      <c r="E54" s="2">
        <v>84.29</v>
      </c>
      <c r="F54" s="2">
        <v>124.47</v>
      </c>
      <c r="G54" s="2">
        <v>66.34</v>
      </c>
      <c r="H54" s="2">
        <v>92.14</v>
      </c>
      <c r="I54" s="18">
        <v>91.54</v>
      </c>
    </row>
    <row r="55" spans="1:9">
      <c r="A55" s="16" t="s">
        <v>17</v>
      </c>
      <c r="B55" s="52">
        <v>149.35</v>
      </c>
      <c r="C55" s="2">
        <v>424.74</v>
      </c>
      <c r="D55" s="3">
        <v>276.95</v>
      </c>
      <c r="E55" s="51">
        <v>293.73</v>
      </c>
      <c r="F55" s="51">
        <v>304.86</v>
      </c>
      <c r="G55" s="51">
        <v>262.75</v>
      </c>
      <c r="H55" s="51">
        <v>204.33</v>
      </c>
      <c r="I55" s="53">
        <v>341.82</v>
      </c>
    </row>
    <row r="56" spans="1:9">
      <c r="A56" s="16" t="s">
        <v>18</v>
      </c>
      <c r="B56" s="56" t="s">
        <v>34</v>
      </c>
      <c r="C56" s="56" t="s">
        <v>34</v>
      </c>
      <c r="D56" s="56" t="s">
        <v>34</v>
      </c>
      <c r="E56" s="56" t="s">
        <v>34</v>
      </c>
      <c r="F56" s="56" t="s">
        <v>34</v>
      </c>
      <c r="G56" s="56" t="s">
        <v>34</v>
      </c>
      <c r="H56" s="56" t="s">
        <v>34</v>
      </c>
      <c r="I56" s="64" t="s">
        <v>34</v>
      </c>
    </row>
    <row r="57" spans="1:9">
      <c r="A57" s="16" t="s">
        <v>19</v>
      </c>
      <c r="B57" s="2">
        <v>210.81</v>
      </c>
      <c r="C57" s="2">
        <v>264.29000000000002</v>
      </c>
      <c r="D57" s="2">
        <v>182.9</v>
      </c>
      <c r="E57" s="4">
        <v>213.04</v>
      </c>
      <c r="F57" s="4">
        <v>229.87</v>
      </c>
      <c r="G57" s="60">
        <v>566.45000000000005</v>
      </c>
      <c r="H57" s="4">
        <v>234.98</v>
      </c>
      <c r="I57" s="24">
        <v>333.62</v>
      </c>
    </row>
    <row r="58" spans="1:9">
      <c r="A58" s="16" t="s">
        <v>35</v>
      </c>
      <c r="B58" s="2">
        <f t="shared" ref="B58:I58" si="5">SUM(B46:B57)</f>
        <v>1509.2499999999998</v>
      </c>
      <c r="C58" s="2">
        <f t="shared" si="5"/>
        <v>2149.1800000000003</v>
      </c>
      <c r="D58" s="2">
        <f t="shared" si="5"/>
        <v>1342.5</v>
      </c>
      <c r="E58" s="2">
        <f t="shared" si="5"/>
        <v>1464.8</v>
      </c>
      <c r="F58" s="2">
        <f t="shared" si="5"/>
        <v>1714.65</v>
      </c>
      <c r="G58" s="2">
        <f t="shared" si="5"/>
        <v>1780.0000000000002</v>
      </c>
      <c r="H58" s="2">
        <f t="shared" si="5"/>
        <v>1773.58</v>
      </c>
      <c r="I58" s="18">
        <f t="shared" si="5"/>
        <v>1848.98</v>
      </c>
    </row>
    <row r="59" spans="1:9">
      <c r="A59" s="16" t="s">
        <v>42</v>
      </c>
      <c r="B59" s="2">
        <f t="shared" ref="B59:I59" si="6">AVERAGE(B46:B57)</f>
        <v>167.69444444444443</v>
      </c>
      <c r="C59" s="60">
        <f t="shared" si="6"/>
        <v>214.91800000000003</v>
      </c>
      <c r="D59" s="2">
        <f t="shared" si="6"/>
        <v>149.16666666666666</v>
      </c>
      <c r="E59" s="2">
        <f t="shared" si="6"/>
        <v>146.47999999999999</v>
      </c>
      <c r="F59" s="2">
        <f t="shared" si="6"/>
        <v>171.465</v>
      </c>
      <c r="G59" s="2">
        <f t="shared" si="6"/>
        <v>178.00000000000003</v>
      </c>
      <c r="H59" s="4">
        <f t="shared" si="6"/>
        <v>177.358</v>
      </c>
      <c r="I59" s="18">
        <f t="shared" si="6"/>
        <v>184.898</v>
      </c>
    </row>
    <row r="60" spans="1:9">
      <c r="A60" s="16" t="s">
        <v>22</v>
      </c>
      <c r="B60" s="2">
        <f t="shared" ref="B60:I60" si="7">MEDIAN(B46:B57)</f>
        <v>152.09</v>
      </c>
      <c r="C60" s="2">
        <f t="shared" si="7"/>
        <v>171.72</v>
      </c>
      <c r="D60" s="2">
        <f t="shared" si="7"/>
        <v>110.9</v>
      </c>
      <c r="E60" s="2">
        <f t="shared" si="7"/>
        <v>121.8</v>
      </c>
      <c r="F60" s="2">
        <f t="shared" si="7"/>
        <v>158.81</v>
      </c>
      <c r="G60" s="2">
        <f t="shared" si="7"/>
        <v>127.09</v>
      </c>
      <c r="H60" s="2">
        <f t="shared" si="7"/>
        <v>188.14</v>
      </c>
      <c r="I60" s="18">
        <f t="shared" si="7"/>
        <v>147.315</v>
      </c>
    </row>
    <row r="61" spans="1:9">
      <c r="A61" s="16" t="s">
        <v>23</v>
      </c>
      <c r="B61" s="2">
        <f t="shared" ref="B61:I61" si="8">MIN(B46:B57)</f>
        <v>48.67</v>
      </c>
      <c r="C61" s="2">
        <f t="shared" si="8"/>
        <v>75.819999999999993</v>
      </c>
      <c r="D61" s="2">
        <f t="shared" si="8"/>
        <v>59.83</v>
      </c>
      <c r="E61" s="2">
        <f t="shared" si="8"/>
        <v>49.23</v>
      </c>
      <c r="F61" s="2">
        <f t="shared" si="8"/>
        <v>42.22</v>
      </c>
      <c r="G61" s="2">
        <f t="shared" si="8"/>
        <v>43.85</v>
      </c>
      <c r="H61" s="2">
        <f t="shared" si="8"/>
        <v>92.14</v>
      </c>
      <c r="I61" s="18">
        <f t="shared" si="8"/>
        <v>63.58</v>
      </c>
    </row>
    <row r="62" spans="1:9" ht="13.5" thickBot="1">
      <c r="A62" s="19" t="s">
        <v>24</v>
      </c>
      <c r="B62" s="46">
        <f t="shared" ref="B62:I62" si="9">MAX(B46:B57)</f>
        <v>268.20999999999998</v>
      </c>
      <c r="C62" s="46">
        <f t="shared" si="9"/>
        <v>424.74</v>
      </c>
      <c r="D62" s="46">
        <f t="shared" si="9"/>
        <v>276.95</v>
      </c>
      <c r="E62" s="46">
        <f t="shared" si="9"/>
        <v>293.73</v>
      </c>
      <c r="F62" s="46">
        <f t="shared" si="9"/>
        <v>304.86</v>
      </c>
      <c r="G62" s="46">
        <f t="shared" si="9"/>
        <v>566.45000000000005</v>
      </c>
      <c r="H62" s="46">
        <f t="shared" si="9"/>
        <v>234.98</v>
      </c>
      <c r="I62" s="35">
        <f t="shared" si="9"/>
        <v>341.82</v>
      </c>
    </row>
    <row r="63" spans="1:9">
      <c r="B63" s="25"/>
    </row>
    <row r="64" spans="1:9" ht="14.25">
      <c r="A64" s="25" t="s">
        <v>51</v>
      </c>
      <c r="B64" s="32"/>
      <c r="C64" s="25"/>
      <c r="D64" s="25"/>
      <c r="E64" s="14"/>
      <c r="F64" s="14"/>
      <c r="G64" s="14"/>
    </row>
    <row r="65" spans="1:7" ht="14.25">
      <c r="A65" s="32" t="s">
        <v>52</v>
      </c>
      <c r="B65" s="43"/>
      <c r="C65" s="32"/>
      <c r="D65" s="32"/>
    </row>
    <row r="66" spans="1:7" ht="17.25" customHeight="1">
      <c r="A66" s="170" t="s">
        <v>41</v>
      </c>
      <c r="B66" s="170"/>
      <c r="C66" s="170"/>
      <c r="D66" s="170"/>
      <c r="E66" s="170"/>
      <c r="F66" s="170"/>
      <c r="G66" s="43"/>
    </row>
  </sheetData>
  <mergeCells count="23">
    <mergeCell ref="A66:F66"/>
    <mergeCell ref="A43:I43"/>
    <mergeCell ref="B44:I44"/>
    <mergeCell ref="A40:J40"/>
    <mergeCell ref="A41:J41"/>
    <mergeCell ref="A1:J2"/>
    <mergeCell ref="A4:J4"/>
    <mergeCell ref="A6:J8"/>
    <mergeCell ref="A11:J11"/>
    <mergeCell ref="A14:A18"/>
    <mergeCell ref="F17:J17"/>
    <mergeCell ref="A39:J39"/>
    <mergeCell ref="A13:M13"/>
    <mergeCell ref="B14:M14"/>
    <mergeCell ref="B15:E15"/>
    <mergeCell ref="B17:E17"/>
    <mergeCell ref="B16:E16"/>
    <mergeCell ref="F16:J16"/>
    <mergeCell ref="F15:J15"/>
    <mergeCell ref="K17:L17"/>
    <mergeCell ref="M15:M16"/>
    <mergeCell ref="K16:L16"/>
    <mergeCell ref="K15:L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2005</vt:lpstr>
    </vt:vector>
  </TitlesOfParts>
  <Company>LEAP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brankac</cp:lastModifiedBy>
  <cp:lastPrinted>2015-01-26T12:14:02Z</cp:lastPrinted>
  <dcterms:created xsi:type="dcterms:W3CDTF">2008-07-17T09:36:53Z</dcterms:created>
  <dcterms:modified xsi:type="dcterms:W3CDTF">2019-12-24T12:50:21Z</dcterms:modified>
</cp:coreProperties>
</file>